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ОТДЕЛ ГПН\1. Тютюнник Д.Я\!!!!!2023\!декабрь\Отчет 4 квартал\"/>
    </mc:Choice>
  </mc:AlternateContent>
  <workbookProtection workbookPassword="C900" lockStructure="1"/>
  <bookViews>
    <workbookView xWindow="0" yWindow="0" windowWidth="28800" windowHeight="12330" tabRatio="830" activeTab="1"/>
  </bookViews>
  <sheets>
    <sheet name="Учет. данные" sheetId="21" r:id="rId1"/>
    <sheet name="6_ГПН" sheetId="24" r:id="rId2"/>
    <sheet name="Матрица" sheetId="23" state="hidden" r:id="rId3"/>
  </sheets>
  <definedNames>
    <definedName name="_xlnm.Print_Titles" localSheetId="1">'6_ГПН'!$17:$17</definedName>
    <definedName name="Квартал">Матрица!$E$14:$E$17</definedName>
    <definedName name="Мес" localSheetId="2">Матрица!$C$15:$C$26</definedName>
    <definedName name="_xlnm.Print_Area" localSheetId="1">'6_ГПН'!$A$4:$J$115</definedName>
    <definedName name="_xlnm.Print_Area" localSheetId="0">'Учет. данные'!$A$1:$D$21</definedName>
    <definedName name="Полугодие" localSheetId="2">Матрица!$F$14:$F$15</definedName>
    <definedName name="РЦ">Матрица!$A$2:$A$11</definedName>
    <definedName name="Субъекты">Матрица!$A$14:$A$31</definedName>
  </definedNames>
  <calcPr calcId="162913"/>
</workbook>
</file>

<file path=xl/calcChain.xml><?xml version="1.0" encoding="utf-8"?>
<calcChain xmlns="http://schemas.openxmlformats.org/spreadsheetml/2006/main">
  <c r="E114" i="24" l="1"/>
  <c r="B114" i="24"/>
  <c r="N109" i="24"/>
  <c r="M109" i="24"/>
  <c r="L109" i="24"/>
  <c r="K109" i="24"/>
  <c r="F109" i="24"/>
  <c r="N108" i="24"/>
  <c r="M108" i="24"/>
  <c r="L108" i="24"/>
  <c r="K108" i="24"/>
  <c r="N107" i="24"/>
  <c r="M107" i="24"/>
  <c r="L107" i="24"/>
  <c r="K107" i="24"/>
  <c r="N106" i="24"/>
  <c r="M106" i="24"/>
  <c r="L106" i="24"/>
  <c r="K106" i="24"/>
  <c r="N105" i="24"/>
  <c r="M105" i="24"/>
  <c r="L105" i="24"/>
  <c r="K105" i="24"/>
  <c r="N104" i="24"/>
  <c r="M104" i="24"/>
  <c r="L104" i="24"/>
  <c r="K104" i="24"/>
  <c r="N103" i="24"/>
  <c r="M103" i="24"/>
  <c r="L103" i="24"/>
  <c r="K103" i="24"/>
  <c r="N102" i="24"/>
  <c r="M102" i="24"/>
  <c r="L102" i="24"/>
  <c r="K102" i="24"/>
  <c r="N101" i="24"/>
  <c r="M101" i="24"/>
  <c r="L101" i="24"/>
  <c r="K101" i="24"/>
  <c r="N100" i="24"/>
  <c r="M100" i="24"/>
  <c r="L100" i="24"/>
  <c r="K100" i="24"/>
  <c r="N99" i="24"/>
  <c r="M99" i="24"/>
  <c r="L99" i="24"/>
  <c r="K99" i="24"/>
  <c r="N98" i="24"/>
  <c r="M98" i="24"/>
  <c r="L98" i="24"/>
  <c r="F98" i="24"/>
  <c r="K98" i="24" s="1"/>
  <c r="N97" i="24"/>
  <c r="M97" i="24"/>
  <c r="L97" i="24"/>
  <c r="F97" i="24"/>
  <c r="K97" i="24" s="1"/>
  <c r="N96" i="24"/>
  <c r="M96" i="24"/>
  <c r="L96" i="24"/>
  <c r="F96" i="24"/>
  <c r="K96" i="24" s="1"/>
  <c r="N95" i="24"/>
  <c r="M95" i="24"/>
  <c r="L95" i="24"/>
  <c r="F95" i="24"/>
  <c r="K95" i="24" s="1"/>
  <c r="N94" i="24"/>
  <c r="M94" i="24"/>
  <c r="L94" i="24"/>
  <c r="F94" i="24"/>
  <c r="K94" i="24" s="1"/>
  <c r="N93" i="24"/>
  <c r="M93" i="24"/>
  <c r="L93" i="24"/>
  <c r="F93" i="24"/>
  <c r="K93" i="24" s="1"/>
  <c r="I92" i="24"/>
  <c r="H92" i="24"/>
  <c r="M92" i="24" s="1"/>
  <c r="G92" i="24"/>
  <c r="L92" i="24" s="1"/>
  <c r="N91" i="24"/>
  <c r="M91" i="24"/>
  <c r="L91" i="24"/>
  <c r="F91" i="24"/>
  <c r="K91" i="24" s="1"/>
  <c r="N90" i="24"/>
  <c r="M90" i="24"/>
  <c r="L90" i="24"/>
  <c r="F90" i="24"/>
  <c r="K90" i="24" s="1"/>
  <c r="N89" i="24"/>
  <c r="M89" i="24"/>
  <c r="L89" i="24"/>
  <c r="F89" i="24"/>
  <c r="K89" i="24" s="1"/>
  <c r="M88" i="24"/>
  <c r="L88" i="24"/>
  <c r="I88" i="24"/>
  <c r="N88" i="24" s="1"/>
  <c r="N87" i="24"/>
  <c r="M87" i="24"/>
  <c r="L87" i="24"/>
  <c r="F87" i="24"/>
  <c r="K87" i="24" s="1"/>
  <c r="N86" i="24"/>
  <c r="M86" i="24"/>
  <c r="L86" i="24"/>
  <c r="F86" i="24"/>
  <c r="K86" i="24" s="1"/>
  <c r="N85" i="24"/>
  <c r="M85" i="24"/>
  <c r="L85" i="24"/>
  <c r="F85" i="24"/>
  <c r="K85" i="24" s="1"/>
  <c r="N84" i="24"/>
  <c r="M84" i="24"/>
  <c r="L84" i="24"/>
  <c r="F84" i="24"/>
  <c r="K84" i="24" s="1"/>
  <c r="N83" i="24"/>
  <c r="M83" i="24"/>
  <c r="L83" i="24"/>
  <c r="F83" i="24"/>
  <c r="K83" i="24" s="1"/>
  <c r="N82" i="24"/>
  <c r="M82" i="24"/>
  <c r="L82" i="24"/>
  <c r="F82" i="24"/>
  <c r="K82" i="24" s="1"/>
  <c r="N81" i="24"/>
  <c r="M81" i="24"/>
  <c r="L81" i="24"/>
  <c r="F81" i="24"/>
  <c r="K81" i="24" s="1"/>
  <c r="N80" i="24"/>
  <c r="M80" i="24"/>
  <c r="L80" i="24"/>
  <c r="F80" i="24"/>
  <c r="K80" i="24" s="1"/>
  <c r="N79" i="24"/>
  <c r="M79" i="24"/>
  <c r="L79" i="24"/>
  <c r="F79" i="24"/>
  <c r="K79" i="24" s="1"/>
  <c r="N78" i="24"/>
  <c r="M78" i="24"/>
  <c r="L78" i="24"/>
  <c r="F78" i="24"/>
  <c r="K78" i="24" s="1"/>
  <c r="N77" i="24"/>
  <c r="M77" i="24"/>
  <c r="L77" i="24"/>
  <c r="F77" i="24"/>
  <c r="K77" i="24" s="1"/>
  <c r="N76" i="24"/>
  <c r="M76" i="24"/>
  <c r="L76" i="24"/>
  <c r="F76" i="24"/>
  <c r="K76" i="24" s="1"/>
  <c r="N75" i="24"/>
  <c r="M75" i="24"/>
  <c r="L75" i="24"/>
  <c r="F75" i="24"/>
  <c r="K75" i="24" s="1"/>
  <c r="N74" i="24"/>
  <c r="M74" i="24"/>
  <c r="L74" i="24"/>
  <c r="F74" i="24"/>
  <c r="K74" i="24" s="1"/>
  <c r="L73" i="24"/>
  <c r="I73" i="24"/>
  <c r="H73" i="24"/>
  <c r="M73" i="24" s="1"/>
  <c r="N72" i="24"/>
  <c r="M72" i="24"/>
  <c r="L72" i="24"/>
  <c r="F72" i="24"/>
  <c r="K72" i="24" s="1"/>
  <c r="N71" i="24"/>
  <c r="M71" i="24"/>
  <c r="L71" i="24"/>
  <c r="F71" i="24"/>
  <c r="K71" i="24" s="1"/>
  <c r="N70" i="24"/>
  <c r="M70" i="24"/>
  <c r="L70" i="24"/>
  <c r="F70" i="24"/>
  <c r="K70" i="24" s="1"/>
  <c r="N69" i="24"/>
  <c r="M69" i="24"/>
  <c r="L69" i="24"/>
  <c r="F69" i="24"/>
  <c r="K69" i="24" s="1"/>
  <c r="K68" i="24"/>
  <c r="N67" i="24"/>
  <c r="M67" i="24"/>
  <c r="L67" i="24"/>
  <c r="K67" i="24"/>
  <c r="F67" i="24"/>
  <c r="N66" i="24"/>
  <c r="M66" i="24"/>
  <c r="L66" i="24"/>
  <c r="F66" i="24"/>
  <c r="K66" i="24" s="1"/>
  <c r="N65" i="24"/>
  <c r="M65" i="24"/>
  <c r="L65" i="24"/>
  <c r="F65" i="24"/>
  <c r="K65" i="24" s="1"/>
  <c r="N64" i="24"/>
  <c r="M64" i="24"/>
  <c r="L64" i="24"/>
  <c r="F64" i="24"/>
  <c r="K64" i="24" s="1"/>
  <c r="N63" i="24"/>
  <c r="M63" i="24"/>
  <c r="L63" i="24"/>
  <c r="F63" i="24"/>
  <c r="K63" i="24" s="1"/>
  <c r="N62" i="24"/>
  <c r="M62" i="24"/>
  <c r="L62" i="24"/>
  <c r="F62" i="24"/>
  <c r="K62" i="24" s="1"/>
  <c r="N61" i="24"/>
  <c r="M61" i="24"/>
  <c r="L61" i="24"/>
  <c r="F61" i="24"/>
  <c r="K61" i="24" s="1"/>
  <c r="N60" i="24"/>
  <c r="M60" i="24"/>
  <c r="L60" i="24"/>
  <c r="F60" i="24"/>
  <c r="K60" i="24" s="1"/>
  <c r="I59" i="24"/>
  <c r="N59" i="24" s="1"/>
  <c r="H59" i="24"/>
  <c r="M59" i="24" s="1"/>
  <c r="G59" i="24"/>
  <c r="L59" i="24" s="1"/>
  <c r="I58" i="24"/>
  <c r="N58" i="24" s="1"/>
  <c r="H58" i="24"/>
  <c r="M58" i="24" s="1"/>
  <c r="G58" i="24"/>
  <c r="L58" i="24" s="1"/>
  <c r="N57" i="24"/>
  <c r="M57" i="24"/>
  <c r="L57" i="24"/>
  <c r="K57" i="24"/>
  <c r="N56" i="24"/>
  <c r="M56" i="24"/>
  <c r="L56" i="24"/>
  <c r="K56" i="24"/>
  <c r="N55" i="24"/>
  <c r="M55" i="24"/>
  <c r="L55" i="24"/>
  <c r="K55" i="24"/>
  <c r="F55" i="24"/>
  <c r="N54" i="24"/>
  <c r="M54" i="24"/>
  <c r="L54" i="24"/>
  <c r="F54" i="24"/>
  <c r="K54" i="24" s="1"/>
  <c r="N53" i="24"/>
  <c r="M53" i="24"/>
  <c r="L53" i="24"/>
  <c r="F53" i="24"/>
  <c r="K53" i="24" s="1"/>
  <c r="N52" i="24"/>
  <c r="M52" i="24"/>
  <c r="L52" i="24"/>
  <c r="F52" i="24"/>
  <c r="K52" i="24" s="1"/>
  <c r="N51" i="24"/>
  <c r="M51" i="24"/>
  <c r="L51" i="24"/>
  <c r="F51" i="24"/>
  <c r="K51" i="24" s="1"/>
  <c r="N50" i="24"/>
  <c r="M50" i="24"/>
  <c r="L50" i="24"/>
  <c r="F50" i="24"/>
  <c r="K50" i="24" s="1"/>
  <c r="N49" i="24"/>
  <c r="M49" i="24"/>
  <c r="L49" i="24"/>
  <c r="F49" i="24"/>
  <c r="K49" i="24" s="1"/>
  <c r="M48" i="24"/>
  <c r="L48" i="24"/>
  <c r="I48" i="24"/>
  <c r="N48" i="24" s="1"/>
  <c r="N47" i="24"/>
  <c r="M47" i="24"/>
  <c r="L47" i="24"/>
  <c r="K47" i="24"/>
  <c r="F47" i="24"/>
  <c r="N45" i="24"/>
  <c r="M45" i="24"/>
  <c r="L45" i="24"/>
  <c r="F45" i="24"/>
  <c r="K45" i="24" s="1"/>
  <c r="N44" i="24"/>
  <c r="M44" i="24"/>
  <c r="L44" i="24"/>
  <c r="F44" i="24"/>
  <c r="K44" i="24" s="1"/>
  <c r="N43" i="24"/>
  <c r="M43" i="24"/>
  <c r="L43" i="24"/>
  <c r="F43" i="24"/>
  <c r="K43" i="24" s="1"/>
  <c r="N42" i="24"/>
  <c r="M42" i="24"/>
  <c r="L42" i="24"/>
  <c r="F42" i="24"/>
  <c r="K42" i="24" s="1"/>
  <c r="N41" i="24"/>
  <c r="M41" i="24"/>
  <c r="L41" i="24"/>
  <c r="F41" i="24"/>
  <c r="K41" i="24" s="1"/>
  <c r="N40" i="24"/>
  <c r="M40" i="24"/>
  <c r="L40" i="24"/>
  <c r="F40" i="24"/>
  <c r="K40" i="24" s="1"/>
  <c r="N39" i="24"/>
  <c r="M39" i="24"/>
  <c r="L39" i="24"/>
  <c r="F39" i="24"/>
  <c r="K39" i="24" s="1"/>
  <c r="N38" i="24"/>
  <c r="M38" i="24"/>
  <c r="L38" i="24"/>
  <c r="F38" i="24"/>
  <c r="K38" i="24" s="1"/>
  <c r="N37" i="24"/>
  <c r="M37" i="24"/>
  <c r="L37" i="24"/>
  <c r="F37" i="24"/>
  <c r="K37" i="24" s="1"/>
  <c r="N36" i="24"/>
  <c r="M36" i="24"/>
  <c r="L36" i="24"/>
  <c r="K36" i="24"/>
  <c r="F36" i="24"/>
  <c r="N35" i="24"/>
  <c r="M35" i="24"/>
  <c r="L35" i="24"/>
  <c r="F35" i="24"/>
  <c r="K35" i="24" s="1"/>
  <c r="N34" i="24"/>
  <c r="M34" i="24"/>
  <c r="L34" i="24"/>
  <c r="F34" i="24"/>
  <c r="K34" i="24" s="1"/>
  <c r="N33" i="24"/>
  <c r="M33" i="24"/>
  <c r="L33" i="24"/>
  <c r="F33" i="24"/>
  <c r="K33" i="24" s="1"/>
  <c r="N32" i="24"/>
  <c r="M32" i="24"/>
  <c r="L32" i="24"/>
  <c r="F32" i="24"/>
  <c r="K32" i="24" s="1"/>
  <c r="N31" i="24"/>
  <c r="M31" i="24"/>
  <c r="L31" i="24"/>
  <c r="F31" i="24"/>
  <c r="K31" i="24" s="1"/>
  <c r="N30" i="24"/>
  <c r="M30" i="24"/>
  <c r="L30" i="24"/>
  <c r="F30" i="24"/>
  <c r="K30" i="24" s="1"/>
  <c r="N29" i="24"/>
  <c r="M29" i="24"/>
  <c r="L29" i="24"/>
  <c r="F29" i="24"/>
  <c r="K29" i="24" s="1"/>
  <c r="N28" i="24"/>
  <c r="M28" i="24"/>
  <c r="L28" i="24"/>
  <c r="F28" i="24"/>
  <c r="K28" i="24" s="1"/>
  <c r="N27" i="24"/>
  <c r="M27" i="24"/>
  <c r="L27" i="24"/>
  <c r="F27" i="24"/>
  <c r="K27" i="24" s="1"/>
  <c r="N26" i="24"/>
  <c r="M26" i="24"/>
  <c r="L26" i="24"/>
  <c r="F26" i="24"/>
  <c r="K26" i="24" s="1"/>
  <c r="N25" i="24"/>
  <c r="M25" i="24"/>
  <c r="L25" i="24"/>
  <c r="F25" i="24"/>
  <c r="K25" i="24" s="1"/>
  <c r="N24" i="24"/>
  <c r="M24" i="24"/>
  <c r="L24" i="24"/>
  <c r="F24" i="24"/>
  <c r="K24" i="24" s="1"/>
  <c r="N23" i="24"/>
  <c r="M23" i="24"/>
  <c r="L23" i="24"/>
  <c r="F23" i="24"/>
  <c r="K23" i="24" s="1"/>
  <c r="N22" i="24"/>
  <c r="M22" i="24"/>
  <c r="L22" i="24"/>
  <c r="F22" i="24"/>
  <c r="K22" i="24" s="1"/>
  <c r="N21" i="24"/>
  <c r="M21" i="24"/>
  <c r="L21" i="24"/>
  <c r="F21" i="24"/>
  <c r="K21" i="24" s="1"/>
  <c r="N20" i="24"/>
  <c r="M20" i="24"/>
  <c r="L20" i="24"/>
  <c r="F20" i="24"/>
  <c r="K20" i="24" s="1"/>
  <c r="N19" i="24"/>
  <c r="M19" i="24"/>
  <c r="L19" i="24"/>
  <c r="F19" i="24"/>
  <c r="K19" i="24" s="1"/>
  <c r="C13" i="24"/>
  <c r="I6" i="24"/>
  <c r="H5" i="24"/>
  <c r="H4" i="24"/>
  <c r="B10" i="21"/>
  <c r="B8" i="21"/>
  <c r="A11" i="24" s="1"/>
  <c r="A20" i="23"/>
  <c r="A19" i="23"/>
  <c r="A17" i="23"/>
  <c r="A24" i="23"/>
  <c r="A30" i="23"/>
  <c r="A26" i="23"/>
  <c r="A16" i="23"/>
  <c r="A23" i="23"/>
  <c r="A14" i="23"/>
  <c r="A29" i="23"/>
  <c r="A18" i="23"/>
  <c r="A22" i="23"/>
  <c r="A27" i="23"/>
  <c r="A21" i="23"/>
  <c r="A28" i="23"/>
  <c r="A15" i="23"/>
  <c r="A25" i="23"/>
  <c r="A31" i="23"/>
  <c r="F73" i="24" l="1"/>
  <c r="K73" i="24" s="1"/>
  <c r="F48" i="24"/>
  <c r="K48" i="24" s="1"/>
  <c r="F59" i="24"/>
  <c r="K59" i="24" s="1"/>
  <c r="F58" i="24"/>
  <c r="K58" i="24" s="1"/>
  <c r="B111" i="24"/>
  <c r="F88" i="24"/>
  <c r="K88" i="24" s="1"/>
  <c r="N73" i="24"/>
  <c r="F92" i="24"/>
  <c r="K92" i="24" s="1"/>
  <c r="N92" i="24"/>
</calcChain>
</file>

<file path=xl/sharedStrings.xml><?xml version="1.0" encoding="utf-8"?>
<sst xmlns="http://schemas.openxmlformats.org/spreadsheetml/2006/main" count="724" uniqueCount="280">
  <si>
    <t>ЭЛЕКТРОННАЯ АВТОМАТИЗИРОВАННАЯ ФОРМА</t>
  </si>
  <si>
    <t>Приказ МЧС России</t>
  </si>
  <si>
    <t>6-ГПН</t>
  </si>
  <si>
    <t>версия</t>
  </si>
  <si>
    <t>от 22.12.2021 № 900</t>
  </si>
  <si>
    <t>4.1</t>
  </si>
  <si>
    <t>Учетные данные</t>
  </si>
  <si>
    <t>Федеральный округ РФ, г.Москва, ГУПО</t>
  </si>
  <si>
    <t>Северо-Западный федеральный округ</t>
  </si>
  <si>
    <t>Наименование территориального органа МЧС России</t>
  </si>
  <si>
    <t>Новгородской области</t>
  </si>
  <si>
    <t>Код органа управления</t>
  </si>
  <si>
    <t>квартал</t>
  </si>
  <si>
    <t>год</t>
  </si>
  <si>
    <t>Сведения по 
состоянию на</t>
  </si>
  <si>
    <t>Ф.И.О. должностного лица, ответственного за составление формы</t>
  </si>
  <si>
    <t>значительный риск</t>
  </si>
  <si>
    <t>Номер контактного телефона</t>
  </si>
  <si>
    <t>Адрес эл. почты (ИНТЕРНЕТ)</t>
  </si>
  <si>
    <t>und@53.mchs.gov.ru</t>
  </si>
  <si>
    <t>Адрес эл. почты (Ведомственная 
сеть МЧС России)</t>
  </si>
  <si>
    <t>gu@53.mchs.gov.ru</t>
  </si>
  <si>
    <t>Форма</t>
  </si>
  <si>
    <t>(квартальная с нарастающим итогом)</t>
  </si>
  <si>
    <t>СВЕДЕНИЯ</t>
  </si>
  <si>
    <t xml:space="preserve">по осуществлению противопожарной пропаганды, информационного обеспечения в области гражданской обороны, защиты населения и территорий от чрезвычайных ситуаций природного и техногенного характера, пожарной безопасности, профилактики (предупреждения) чрезвычайных ситуаций, пожаров 
</t>
  </si>
  <si>
    <t xml:space="preserve">(на территории федерального округа, субъекта Российской Федерации, закрытого административно-территориального образования, особо важной и режимной организации)
</t>
  </si>
  <si>
    <t>за</t>
  </si>
  <si>
    <t>года</t>
  </si>
  <si>
    <t>Наименование профилактических мероприятий</t>
  </si>
  <si>
    <t>Код строки</t>
  </si>
  <si>
    <t>Всего</t>
  </si>
  <si>
    <t>в том числе в области</t>
  </si>
  <si>
    <r>
      <rPr>
        <b/>
        <sz val="10"/>
        <color rgb="FFFF0000"/>
        <rFont val="Times New Roman"/>
        <charset val="204"/>
      </rPr>
      <t>Диагностическая карта</t>
    </r>
    <r>
      <rPr>
        <b/>
        <sz val="10"/>
        <color indexed="45"/>
        <rFont val="Times New Roman"/>
        <charset val="204"/>
      </rPr>
      <t xml:space="preserve">
</t>
    </r>
    <r>
      <rPr>
        <b/>
        <sz val="10"/>
        <color rgb="FFFF0000"/>
        <rFont val="Times New Roman"/>
        <charset val="204"/>
      </rPr>
      <t>ВНИМАНИЕ!</t>
    </r>
    <r>
      <rPr>
        <b/>
        <sz val="10"/>
        <color indexed="45"/>
        <rFont val="Times New Roman"/>
        <charset val="204"/>
      </rPr>
      <t xml:space="preserve">
</t>
    </r>
    <r>
      <rPr>
        <b/>
        <sz val="10"/>
        <rFont val="Times New Roman"/>
        <charset val="204"/>
      </rPr>
      <t>Для корректной работы формы  Вы можете ввести данные вручную либо вставить их из внешнего файла используя опцию «Специальная вставка» выбрав, вставить как «Значение».</t>
    </r>
  </si>
  <si>
    <t>ГО</t>
  </si>
  <si>
    <t>ЧС</t>
  </si>
  <si>
    <t>ПБ</t>
  </si>
  <si>
    <t>А</t>
  </si>
  <si>
    <t>Б</t>
  </si>
  <si>
    <t>Условие проверки</t>
  </si>
  <si>
    <t>Раздел 1. Проведение противопожарной пропаганды, информационное обеспечение в области гражданской обороны, защиты населения и территорий от чрезвычайных ситуаций, пожарной безопасности</t>
  </si>
  <si>
    <t>Количество информационных материалов, размещаемых в социальных сетях, ед.</t>
  </si>
  <si>
    <t>Использование общероссийской комплексной системы информирования и оповещения населения «ОКСИОН»</t>
  </si>
  <si>
    <t>количество подготовленных материалов, ед.</t>
  </si>
  <si>
    <t>количество показов, ед.</t>
  </si>
  <si>
    <t xml:space="preserve">Подготовлено и распространено специальной литературы, буклетов </t>
  </si>
  <si>
    <t>количество, ед.</t>
  </si>
  <si>
    <t>тираж, экз.</t>
  </si>
  <si>
    <t>Подготовлено рекламной продукции (листовок, памяток, информаций)</t>
  </si>
  <si>
    <t>Количество кинозалов, в которых перед началом сеансов демонстрируются видеосюжеты о порядке действий в случае возникновения пожара и чрезвычайной ситуации, ед.</t>
  </si>
  <si>
    <t>Х</t>
  </si>
  <si>
    <t>Организовано массовых профилактических мероприятий, всего</t>
  </si>
  <si>
    <r>
      <rPr>
        <b/>
        <u/>
        <sz val="11"/>
        <color rgb="FFFF0000"/>
        <rFont val="Times New Roman"/>
        <charset val="204"/>
      </rPr>
      <t xml:space="preserve">УСЛОВИЕ </t>
    </r>
    <r>
      <rPr>
        <sz val="11"/>
        <rFont val="Times New Roman"/>
        <charset val="204"/>
      </rPr>
      <t xml:space="preserve">
значение &gt; либо = сумме значений строк 11,13,15.</t>
    </r>
  </si>
  <si>
    <t>охват, чел.</t>
  </si>
  <si>
    <r>
      <rPr>
        <b/>
        <u/>
        <sz val="11"/>
        <color rgb="FFFF0000"/>
        <rFont val="Times New Roman"/>
        <charset val="204"/>
      </rPr>
      <t xml:space="preserve">УСЛОВИЕ </t>
    </r>
    <r>
      <rPr>
        <sz val="11"/>
        <rFont val="Times New Roman"/>
        <charset val="204"/>
      </rPr>
      <t xml:space="preserve">
значение &gt; либо = сумме значений строк 12,14.</t>
    </r>
  </si>
  <si>
    <t>в том числе:</t>
  </si>
  <si>
    <t>тематических фестивалей, конкурсов, выставок, спортивных мероприятий</t>
  </si>
  <si>
    <t>дней безопасности, дней открытых дверей</t>
  </si>
  <si>
    <t>смотров, демонстраций пожарной техники, ед.</t>
  </si>
  <si>
    <t>Организовано массовых профилактических мероприятий с детьми всего, ед.</t>
  </si>
  <si>
    <t>количество</t>
  </si>
  <si>
    <r>
      <rPr>
        <b/>
        <u/>
        <sz val="11"/>
        <color rgb="FFFF0000"/>
        <rFont val="Times New Roman"/>
        <charset val="204"/>
      </rPr>
      <t xml:space="preserve">УСЛОВИЕ </t>
    </r>
    <r>
      <rPr>
        <sz val="11"/>
        <rFont val="Times New Roman"/>
        <charset val="204"/>
      </rPr>
      <t xml:space="preserve">
значение &gt; либо = сумме значений строк 18,20,22,24,26.</t>
    </r>
  </si>
  <si>
    <r>
      <rPr>
        <b/>
        <u/>
        <sz val="11"/>
        <color rgb="FFFF0000"/>
        <rFont val="Times New Roman"/>
        <charset val="204"/>
      </rPr>
      <t xml:space="preserve">УСЛОВИЕ </t>
    </r>
    <r>
      <rPr>
        <sz val="11"/>
        <rFont val="Times New Roman"/>
        <charset val="204"/>
      </rPr>
      <t xml:space="preserve">
значение &gt; либо = сумме значений строк 19,21,23,25,27.</t>
    </r>
  </si>
  <si>
    <t>конкурсов детского творчества, учебно-познавательных занятий</t>
  </si>
  <si>
    <t>соревнований по пожарно-спасательному спорту</t>
  </si>
  <si>
    <t>в начале нового учебного года</t>
  </si>
  <si>
    <t>в периоды, предшествующие школьным каникулам</t>
  </si>
  <si>
    <t>других мероприятий</t>
  </si>
  <si>
    <t>Раздел 2. Обучение мерам пожарной безопасности, проведение практических отработок</t>
  </si>
  <si>
    <t>Организации, осуществляющие образовательную деятельность в области пожарной безопасности, в том числе</t>
  </si>
  <si>
    <t>всего обучено, чел.</t>
  </si>
  <si>
    <r>
      <rPr>
        <b/>
        <u/>
        <sz val="11"/>
        <color indexed="10"/>
        <rFont val="Times New Roman"/>
        <charset val="204"/>
      </rPr>
      <t>ФОРМУЛА</t>
    </r>
    <r>
      <rPr>
        <sz val="11"/>
        <rFont val="Times New Roman"/>
        <charset val="204"/>
      </rPr>
      <t xml:space="preserve"> 
значение = сумме значений строк 30,31.</t>
    </r>
  </si>
  <si>
    <t>по программам повышения квалификации</t>
  </si>
  <si>
    <t>чел.</t>
  </si>
  <si>
    <t>по программам переподготовки</t>
  </si>
  <si>
    <t>Обучено должностными лицами организаций мерам пожарной безопасности по программам противопожарного инструктажа непосредственно по месту работы</t>
  </si>
  <si>
    <t xml:space="preserve">Сформировано организациями добровольных пожарных дружин из числа работников </t>
  </si>
  <si>
    <t>численность, чел.</t>
  </si>
  <si>
    <t>На учете находится добровольных дружин юных пожарных</t>
  </si>
  <si>
    <t>На учете находится кадетских классов</t>
  </si>
  <si>
    <t>Организовано проведение практических отработок, всего, ед.</t>
  </si>
  <si>
    <r>
      <rPr>
        <b/>
        <u/>
        <sz val="11"/>
        <color indexed="10"/>
        <rFont val="Times New Roman"/>
        <charset val="204"/>
      </rPr>
      <t>ФОРМУЛА</t>
    </r>
    <r>
      <rPr>
        <sz val="11"/>
        <rFont val="Times New Roman"/>
        <charset val="204"/>
      </rPr>
      <t xml:space="preserve"> 
значение = сумме значений строк 41,43,45,47.</t>
    </r>
  </si>
  <si>
    <r>
      <rPr>
        <b/>
        <u/>
        <sz val="11"/>
        <color indexed="10"/>
        <rFont val="Times New Roman"/>
        <charset val="204"/>
      </rPr>
      <t>ФОРМУЛА</t>
    </r>
    <r>
      <rPr>
        <sz val="11"/>
        <rFont val="Times New Roman"/>
        <charset val="204"/>
      </rPr>
      <t xml:space="preserve"> 
значение = сумме значений строк 42,44,46,48.</t>
    </r>
  </si>
  <si>
    <t>из них:</t>
  </si>
  <si>
    <t>эвакуации людей из зданий</t>
  </si>
  <si>
    <t>действий людей при получении сигналов оповещения ГО, угрозе возникновения (возникновении) чрезвычайной ситуации</t>
  </si>
  <si>
    <t xml:space="preserve">регламентов взаимодействия с администрациями объектов, обслуживающим и дежурным персоналом объектов </t>
  </si>
  <si>
    <t>оперативных планов (карточек) пожаротушения совместно с пожарно-спасательными подразделениями</t>
  </si>
  <si>
    <t>Раздел 3. Организация и осуществление профилактики (предупреждения) чрезвычайных ситуаций, пожаров в жилом секторе</t>
  </si>
  <si>
    <t>Организовано проведение рейдов по местам:</t>
  </si>
  <si>
    <t>проживания многодетных семей, ед.</t>
  </si>
  <si>
    <t xml:space="preserve">одиноко проживающих пенсионеров и инвалидов, ед. </t>
  </si>
  <si>
    <t>проживания социально неадаптированных граждан с представителями органов внутренних дел, ед.</t>
  </si>
  <si>
    <t>других, ед.</t>
  </si>
  <si>
    <t xml:space="preserve">В профилактических мероприятиях участвовало представителей территориальных подразделений общественных организации, должностных лиц, добровольцев, волонтеров </t>
  </si>
  <si>
    <t>Всего, в том числе, чел.</t>
  </si>
  <si>
    <r>
      <rPr>
        <b/>
        <u/>
        <sz val="11"/>
        <color indexed="10"/>
        <rFont val="Times New Roman"/>
        <charset val="204"/>
      </rPr>
      <t>ФОРМУЛА</t>
    </r>
    <r>
      <rPr>
        <sz val="11"/>
        <rFont val="Times New Roman"/>
        <charset val="204"/>
      </rPr>
      <t xml:space="preserve"> 
значение = сумме значений строк 54-67.</t>
    </r>
  </si>
  <si>
    <t xml:space="preserve">сотрудников органов внутренних дел </t>
  </si>
  <si>
    <t>представителей органов государственной власти субъекта Российской Федерации и органов местного самоуправления</t>
  </si>
  <si>
    <t>сельских старост населенных пунктов</t>
  </si>
  <si>
    <t>представителей контрольных органов региональных надзоров</t>
  </si>
  <si>
    <t>работников социальной сферы</t>
  </si>
  <si>
    <t>работников образования</t>
  </si>
  <si>
    <t>работников здравоохранения (в том числе, фельдшеров, работников скорой помощи и др.)</t>
  </si>
  <si>
    <t>специалистов энергетических, газовых служб</t>
  </si>
  <si>
    <t>специалистов печного дела</t>
  </si>
  <si>
    <t>представителей общественных организаций</t>
  </si>
  <si>
    <t>представителей Советов отцов при уполномоченных по правам ребенка</t>
  </si>
  <si>
    <t xml:space="preserve">добровольцев, </t>
  </si>
  <si>
    <t xml:space="preserve">волонтеров </t>
  </si>
  <si>
    <t>представителей казачества</t>
  </si>
  <si>
    <t>Направлено информаций по вопросам пожарной безопасности жилого сектора</t>
  </si>
  <si>
    <t>Всего, ед. в том числе:</t>
  </si>
  <si>
    <r>
      <rPr>
        <b/>
        <u/>
        <sz val="11"/>
        <color indexed="10"/>
        <rFont val="Times New Roman"/>
        <charset val="204"/>
      </rPr>
      <t>ФОРМУЛА</t>
    </r>
    <r>
      <rPr>
        <sz val="11"/>
        <rFont val="Times New Roman"/>
        <charset val="204"/>
      </rPr>
      <t xml:space="preserve"> 
значение = сумме значений строк 69-71.</t>
    </r>
  </si>
  <si>
    <t>в органы власти субъекта Российской Федерации</t>
  </si>
  <si>
    <t>в органы местного самоуправления</t>
  </si>
  <si>
    <t>руководителям жилищных организаций</t>
  </si>
  <si>
    <t>Принято участие в заседаниях, всего, ед., в том числе:</t>
  </si>
  <si>
    <r>
      <rPr>
        <b/>
        <u/>
        <sz val="11"/>
        <color indexed="10"/>
        <rFont val="Times New Roman"/>
        <charset val="204"/>
      </rPr>
      <t>ФОРМУЛА</t>
    </r>
    <r>
      <rPr>
        <sz val="11"/>
        <rFont val="Times New Roman"/>
        <charset val="204"/>
      </rPr>
      <t xml:space="preserve"> 
значение = сумме значений строк 73-78.</t>
    </r>
  </si>
  <si>
    <t xml:space="preserve">комиссий по чрезвычайным ситуациям и обеспечению пожарной безопасности </t>
  </si>
  <si>
    <t>региональной</t>
  </si>
  <si>
    <t>муниципальных образований</t>
  </si>
  <si>
    <t>комиссий по делам несовершеннолетних и защите их прав</t>
  </si>
  <si>
    <t>комиссий по профилактике правонарушений</t>
  </si>
  <si>
    <t>Количество мест проживания категорий населения, имеющих право на социальную поддержку (многодетных семей, одиноко проживающих пенсионеров и инвалидов, других категорий), оборудованных автономными дымовыми пожарными извещателями (АДПИ) за счет бюджетов всех уровней, ед., всего:</t>
  </si>
  <si>
    <r>
      <rPr>
        <b/>
        <u/>
        <sz val="11"/>
        <color rgb="FFFF0000"/>
        <rFont val="Times New Roman"/>
        <charset val="204"/>
      </rPr>
      <t xml:space="preserve">УСЛОВИЕ </t>
    </r>
    <r>
      <rPr>
        <sz val="11"/>
        <rFont val="Times New Roman"/>
        <charset val="204"/>
      </rPr>
      <t xml:space="preserve">
значение &gt; либо = значению строки 80.</t>
    </r>
  </si>
  <si>
    <t>в том числе мест проживания многодетных семей, семей, находящихся в трудной жизненной ситуации, ед.</t>
  </si>
  <si>
    <t>Количество спасенных в результате сработок АДПИ, чел.</t>
  </si>
  <si>
    <t>всего людей, в том числе</t>
  </si>
  <si>
    <r>
      <rPr>
        <b/>
        <u/>
        <sz val="11"/>
        <color rgb="FFFF0000"/>
        <rFont val="Times New Roman"/>
        <charset val="204"/>
      </rPr>
      <t xml:space="preserve">УСЛОВИЕ </t>
    </r>
    <r>
      <rPr>
        <sz val="11"/>
        <rFont val="Times New Roman"/>
        <charset val="204"/>
      </rPr>
      <t xml:space="preserve">
значение &gt; либо = значению строки 82.</t>
    </r>
  </si>
  <si>
    <t>детей</t>
  </si>
  <si>
    <t>Отремонтировано неисправных участков электропроводки, ед.</t>
  </si>
  <si>
    <t>Отремонтировано печей, имеющих неисправности, ед.</t>
  </si>
  <si>
    <t>Отремонтировано газового оборудования, ед.</t>
  </si>
  <si>
    <t>Оплачена задолженность поставщикам жилищно-коммунальных услуг собственниками жилья</t>
  </si>
  <si>
    <t>количество семей</t>
  </si>
  <si>
    <t>Количество несовершеннолетних, проживавших в жилищах, имеющих признаки потенциальной пожарной опасности, временно размещенных (с согласия родителей, законных представителей) в учреждениях социального обслуживания с дальнейшим приведением жилищ в пожаробезопасное состояние</t>
  </si>
  <si>
    <t>количество несовершеннолетних</t>
  </si>
  <si>
    <t>количество жилищ</t>
  </si>
  <si>
    <t>*Дополнительные мероприятия</t>
  </si>
  <si>
    <t>Начальник</t>
  </si>
  <si>
    <t>____________</t>
  </si>
  <si>
    <t xml:space="preserve">(ГУПО МЧС России, ГУ МЧС России по субъекту Российской Федерации, специального подразделения ФПС)
</t>
  </si>
  <si>
    <t>(звание, Ф.И.О)</t>
  </si>
  <si>
    <t>(подпись)</t>
  </si>
  <si>
    <t>Исполнитель</t>
  </si>
  <si>
    <t>(Ф.И.О.)</t>
  </si>
  <si>
    <t>(телефон рабочий, мобильный)</t>
  </si>
  <si>
    <t>ГУПО МЧС России</t>
  </si>
  <si>
    <t>Главное управление МЧС России по г. Москве</t>
  </si>
  <si>
    <t>Северо Западный РЦ</t>
  </si>
  <si>
    <t>Центральный РЦ</t>
  </si>
  <si>
    <t>Приволжский РЦ</t>
  </si>
  <si>
    <t>Уральский РЦ</t>
  </si>
  <si>
    <t>Южный РЦ</t>
  </si>
  <si>
    <t>Северо Кавказский РЦ</t>
  </si>
  <si>
    <t>Сибирский РЦ</t>
  </si>
  <si>
    <t>Дальневосточный РЦ</t>
  </si>
  <si>
    <t>J</t>
  </si>
  <si>
    <t>г. Москва</t>
  </si>
  <si>
    <t>K</t>
  </si>
  <si>
    <t>(ГУПО МЧС России)</t>
  </si>
  <si>
    <t>г. Москве</t>
  </si>
  <si>
    <t>Республике Карелия</t>
  </si>
  <si>
    <t>Белгородской области</t>
  </si>
  <si>
    <t>Республике Башкортостан</t>
  </si>
  <si>
    <t>Курганской области</t>
  </si>
  <si>
    <t>Республике Адыгея</t>
  </si>
  <si>
    <t>Республике Дагестан</t>
  </si>
  <si>
    <t>Республике Алтай</t>
  </si>
  <si>
    <t>Республике Саха (Якутия)</t>
  </si>
  <si>
    <t>L</t>
  </si>
  <si>
    <t xml:space="preserve"> </t>
  </si>
  <si>
    <t>Республике Коми</t>
  </si>
  <si>
    <t>Брянской области</t>
  </si>
  <si>
    <t>Республике Марий-Эл</t>
  </si>
  <si>
    <t>Свердловской области</t>
  </si>
  <si>
    <t>Республике Калмыкия</t>
  </si>
  <si>
    <t>Кабардино-Балкарской Республике</t>
  </si>
  <si>
    <t>Республике Тыва</t>
  </si>
  <si>
    <t>Камчатскому краю</t>
  </si>
  <si>
    <t>Центральный федеральный округ</t>
  </si>
  <si>
    <t>M</t>
  </si>
  <si>
    <t>Архангельской области</t>
  </si>
  <si>
    <t>Владимирской области</t>
  </si>
  <si>
    <t>Республике Мордовия</t>
  </si>
  <si>
    <t>Тюменской области</t>
  </si>
  <si>
    <t>Краснодарскому краю</t>
  </si>
  <si>
    <t>Карачаево-Черкесской Республике</t>
  </si>
  <si>
    <t>Республике Хакасия</t>
  </si>
  <si>
    <t>Приморскому краю</t>
  </si>
  <si>
    <t>Приволжский федеральный округ</t>
  </si>
  <si>
    <t>N</t>
  </si>
  <si>
    <t>Ненецкому автономному округу</t>
  </si>
  <si>
    <t>Воронежской области</t>
  </si>
  <si>
    <t>Республике Татарстан</t>
  </si>
  <si>
    <t>Ханты-Мансийскому автономному округу</t>
  </si>
  <si>
    <t>Астраханской области</t>
  </si>
  <si>
    <t>Республике Северная Осетия (Алания)</t>
  </si>
  <si>
    <t>Алтайскому краю</t>
  </si>
  <si>
    <t>Хабаровскому краю</t>
  </si>
  <si>
    <t>Уральский федеральный округ</t>
  </si>
  <si>
    <t>O</t>
  </si>
  <si>
    <t>Вологодской области</t>
  </si>
  <si>
    <t>Ивановской области</t>
  </si>
  <si>
    <t>Удмуртской Республике</t>
  </si>
  <si>
    <t>Ямало-Ненецкому автономному округу</t>
  </si>
  <si>
    <t>Волгоградской области</t>
  </si>
  <si>
    <t>Республике Ингушетия</t>
  </si>
  <si>
    <t>Красноярскому краю</t>
  </si>
  <si>
    <t>Амурской области</t>
  </si>
  <si>
    <t>Южный федеральный округ</t>
  </si>
  <si>
    <t>P</t>
  </si>
  <si>
    <t>Калининградской области</t>
  </si>
  <si>
    <t>Калужской области</t>
  </si>
  <si>
    <t>Чувашской Республике</t>
  </si>
  <si>
    <t>Челябинской области</t>
  </si>
  <si>
    <t>Ростовской области</t>
  </si>
  <si>
    <t>Чеченской Республике</t>
  </si>
  <si>
    <t>Иркутской области</t>
  </si>
  <si>
    <t>Магаданской области</t>
  </si>
  <si>
    <t>Северо-Кавказский федеральный округ</t>
  </si>
  <si>
    <t>Q</t>
  </si>
  <si>
    <t>Ленинградской области</t>
  </si>
  <si>
    <t>Костромской области</t>
  </si>
  <si>
    <t>Пермскому краю</t>
  </si>
  <si>
    <t>Республике Крым</t>
  </si>
  <si>
    <t>Ставропольскому краю</t>
  </si>
  <si>
    <t>Кемеровской области</t>
  </si>
  <si>
    <t>Сахалинской области</t>
  </si>
  <si>
    <t>Сибирский федеральный округ</t>
  </si>
  <si>
    <t>R</t>
  </si>
  <si>
    <t>г. Санкт-Петербургу</t>
  </si>
  <si>
    <t>Курской области</t>
  </si>
  <si>
    <t>Кировской области</t>
  </si>
  <si>
    <t>г. Севастополю</t>
  </si>
  <si>
    <t>Новосибирской области</t>
  </si>
  <si>
    <t>Еврейской автономной области</t>
  </si>
  <si>
    <t>Дальневосточный федеральный округ</t>
  </si>
  <si>
    <t>S</t>
  </si>
  <si>
    <t>Мурманской области</t>
  </si>
  <si>
    <t>Липецкой области</t>
  </si>
  <si>
    <t>Нижегородской области</t>
  </si>
  <si>
    <t>Омской области</t>
  </si>
  <si>
    <t>Чукотскому автономному округу</t>
  </si>
  <si>
    <t>Московской области</t>
  </si>
  <si>
    <t>Оренбургской области</t>
  </si>
  <si>
    <t>Томской области</t>
  </si>
  <si>
    <t>Республике Бурятия</t>
  </si>
  <si>
    <t>Мес</t>
  </si>
  <si>
    <t>Квартал</t>
  </si>
  <si>
    <t>Полугодие</t>
  </si>
  <si>
    <t>Псковской области</t>
  </si>
  <si>
    <t>Орловской области</t>
  </si>
  <si>
    <t>Пензенской области</t>
  </si>
  <si>
    <t>Забайкальскому краю</t>
  </si>
  <si>
    <t>Рязанской области</t>
  </si>
  <si>
    <t>Самарской области</t>
  </si>
  <si>
    <t>январь</t>
  </si>
  <si>
    <t>Смоленской области</t>
  </si>
  <si>
    <t>Саратовской области</t>
  </si>
  <si>
    <t>февраль</t>
  </si>
  <si>
    <t>Тамбовской области</t>
  </si>
  <si>
    <t>Ульяновской области</t>
  </si>
  <si>
    <t>март</t>
  </si>
  <si>
    <t>Тверской области</t>
  </si>
  <si>
    <t>апрель</t>
  </si>
  <si>
    <t>Тульской области</t>
  </si>
  <si>
    <t>май</t>
  </si>
  <si>
    <t>Ярославской области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</si>
  <si>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</si>
  <si>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</si>
  <si>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</si>
  <si>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</si>
  <si>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</si>
  <si>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</si>
  <si>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</si>
  <si>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ГУ МЧС России по</t>
  </si>
  <si>
    <t>Главное управление пожарной охраны</t>
  </si>
  <si>
    <t>Шилов Андрей Геннадьевич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</si>
</sst>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&lt;=9999999]###\-####;\(###\)\ ###\-####"/>
    <numFmt numFmtId="165" formatCode="[$-FC19]dd\ mmmm\ yyyy&quot; г.&quot;;@"/>
    <numFmt numFmtId="166" formatCode="[&lt;=9999999]###\-####;\(###&quot;) &quot;###\-####"/>
    <numFmt numFmtId="167" formatCode="_(* #,##0.00_);_(* \(#,##0.00\);_(* &quot;-&quot;??_);_(@_)"/>
  </numFmts>
  <fonts count="39" x14ac:knownFonts="1"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1"/>
      <name val="Times New Roman"/>
      <charset val="204"/>
    </font>
    <font>
      <sz val="12"/>
      <color theme="1"/>
      <name val="Times New Roman"/>
      <charset val="204"/>
    </font>
    <font>
      <sz val="9"/>
      <name val="Times New Roman"/>
      <charset val="204"/>
    </font>
    <font>
      <sz val="10"/>
      <name val="Times New Roman"/>
      <charset val="204"/>
    </font>
    <font>
      <b/>
      <u/>
      <sz val="12"/>
      <name val="Times New Roman"/>
      <charset val="204"/>
    </font>
    <font>
      <b/>
      <sz val="12"/>
      <color rgb="FF000000"/>
      <name val="Times New Roman"/>
      <charset val="204"/>
    </font>
    <font>
      <sz val="12"/>
      <color rgb="FF000000"/>
      <name val="Times New Roman"/>
      <charset val="204"/>
    </font>
    <font>
      <sz val="11"/>
      <color rgb="FF000000"/>
      <name val="Calibri"/>
      <charset val="204"/>
    </font>
    <font>
      <b/>
      <sz val="10"/>
      <name val="Times New Roman"/>
      <charset val="204"/>
    </font>
    <font>
      <b/>
      <sz val="10"/>
      <color rgb="FFFF0000"/>
      <name val="Times New Roman"/>
      <charset val="204"/>
    </font>
    <font>
      <sz val="9"/>
      <color rgb="FFFFFFFF"/>
      <name val="Times New Roman"/>
      <charset val="204"/>
    </font>
    <font>
      <sz val="11"/>
      <name val="Times New Roman"/>
      <charset val="204"/>
    </font>
    <font>
      <sz val="8"/>
      <name val="Times New Roman"/>
      <charset val="204"/>
    </font>
    <font>
      <u/>
      <sz val="10"/>
      <name val="Times New Roman"/>
      <charset val="204"/>
    </font>
    <font>
      <sz val="7"/>
      <name val="Times New Roman"/>
      <charset val="204"/>
    </font>
    <font>
      <b/>
      <u/>
      <sz val="10"/>
      <name val="Times New Roman"/>
      <charset val="204"/>
    </font>
    <font>
      <sz val="14"/>
      <name val="Times New Roman"/>
      <charset val="204"/>
    </font>
    <font>
      <sz val="20"/>
      <name val="Times New Roman"/>
      <charset val="204"/>
    </font>
    <font>
      <b/>
      <sz val="16"/>
      <name val="Times New Roman"/>
      <charset val="204"/>
    </font>
    <font>
      <b/>
      <sz val="14"/>
      <name val="Times New Roman"/>
      <charset val="204"/>
    </font>
    <font>
      <b/>
      <sz val="14"/>
      <color rgb="FFFF0000"/>
      <name val="Times New Roman"/>
      <charset val="204"/>
    </font>
    <font>
      <b/>
      <u/>
      <sz val="18"/>
      <name val="Times New Roman"/>
      <charset val="204"/>
    </font>
    <font>
      <sz val="14"/>
      <color theme="1"/>
      <name val="Times New Roman"/>
      <charset val="204"/>
    </font>
    <font>
      <sz val="12"/>
      <color theme="0"/>
      <name val="Times New Roman"/>
      <charset val="204"/>
    </font>
    <font>
      <u/>
      <sz val="12"/>
      <name val="Times New Roman"/>
      <charset val="204"/>
    </font>
    <font>
      <u/>
      <sz val="14"/>
      <name val="Times New Roman"/>
      <charset val="204"/>
    </font>
    <font>
      <u/>
      <sz val="12"/>
      <name val="Arial Cyr"/>
      <charset val="204"/>
    </font>
    <font>
      <sz val="10"/>
      <name val="Arial Cyr"/>
      <charset val="204"/>
    </font>
    <font>
      <u/>
      <sz val="10"/>
      <color theme="10"/>
      <name val="Arial Cyr"/>
      <charset val="204"/>
    </font>
    <font>
      <sz val="10"/>
      <color indexed="8"/>
      <name val="Arial"/>
      <charset val="204"/>
    </font>
    <font>
      <u/>
      <sz val="12"/>
      <color theme="10"/>
      <name val="Arial Cyr"/>
      <charset val="204"/>
    </font>
    <font>
      <b/>
      <sz val="10"/>
      <color indexed="45"/>
      <name val="Times New Roman"/>
      <charset val="204"/>
    </font>
    <font>
      <b/>
      <u/>
      <sz val="11"/>
      <color rgb="FFFF0000"/>
      <name val="Times New Roman"/>
      <charset val="204"/>
    </font>
    <font>
      <b/>
      <u/>
      <sz val="11"/>
      <color indexed="10"/>
      <name val="Times New Roman"/>
      <charset val="204"/>
    </font>
    <font>
      <sz val="11"/>
      <color theme="1"/>
      <name val="Calibri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D9D9D9"/>
        <bgColor rgb="FFFCD5B5"/>
      </patternFill>
    </fill>
    <fill>
      <patternFill patternType="solid">
        <fgColor theme="8" tint="0.79995117038483843"/>
        <bgColor rgb="FFD9D9D9"/>
      </patternFill>
    </fill>
    <fill>
      <patternFill patternType="solid">
        <fgColor theme="0" tint="-0.14996795556505021"/>
        <bgColor rgb="FFFCD5B5"/>
      </patternFill>
    </fill>
    <fill>
      <patternFill patternType="solid">
        <fgColor theme="0"/>
        <bgColor rgb="FFFCD5B5"/>
      </patternFill>
    </fill>
    <fill>
      <patternFill patternType="solid">
        <fgColor theme="8" tint="0.79995117038483843"/>
        <bgColor rgb="FFFCD5B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5117038483843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FFC000"/>
      </left>
      <right style="double">
        <color rgb="FFFFC000"/>
      </right>
      <top style="double">
        <color rgb="FFFFC000"/>
      </top>
      <bottom style="double">
        <color rgb="FFFFC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FFC000"/>
      </left>
      <right/>
      <top style="double">
        <color rgb="FFFFC000"/>
      </top>
      <bottom style="double">
        <color rgb="FFFFC000"/>
      </bottom>
      <diagonal/>
    </border>
    <border>
      <left/>
      <right/>
      <top style="double">
        <color rgb="FFFFC000"/>
      </top>
      <bottom style="double">
        <color rgb="FFFFC000"/>
      </bottom>
      <diagonal/>
    </border>
    <border>
      <left/>
      <right style="double">
        <color rgb="FFFFC000"/>
      </right>
      <top style="double">
        <color rgb="FFFFC000"/>
      </top>
      <bottom style="double">
        <color rgb="FFFFC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1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1" fillId="0" borderId="0"/>
    <xf numFmtId="0" fontId="38" fillId="0" borderId="0"/>
    <xf numFmtId="0" fontId="1" fillId="0" borderId="0"/>
    <xf numFmtId="0" fontId="1" fillId="0" borderId="0"/>
    <xf numFmtId="0" fontId="5" fillId="0" borderId="0"/>
    <xf numFmtId="0" fontId="31" fillId="0" borderId="0"/>
    <xf numFmtId="0" fontId="38" fillId="0" borderId="0"/>
    <xf numFmtId="0" fontId="11" fillId="0" borderId="0"/>
    <xf numFmtId="0" fontId="33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8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8" fillId="0" borderId="0"/>
    <xf numFmtId="0" fontId="31" fillId="0" borderId="0"/>
  </cellStyleXfs>
  <cellXfs count="197">
    <xf numFmtId="0" fontId="0" fillId="0" borderId="0" xfId="0"/>
    <xf numFmtId="0" fontId="0" fillId="0" borderId="0" xfId="0" applyFill="1" applyBorder="1"/>
    <xf numFmtId="0" fontId="1" fillId="2" borderId="1" xfId="13" applyFont="1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/>
    <xf numFmtId="0" fontId="0" fillId="2" borderId="1" xfId="0" applyFill="1" applyBorder="1"/>
    <xf numFmtId="0" fontId="0" fillId="0" borderId="2" xfId="0" applyFill="1" applyBorder="1" applyAlignment="1">
      <alignment horizontal="center" vertical="center"/>
    </xf>
    <xf numFmtId="0" fontId="0" fillId="0" borderId="3" xfId="0" applyFill="1" applyBorder="1"/>
    <xf numFmtId="0" fontId="0" fillId="0" borderId="1" xfId="0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Fill="1" applyBorder="1"/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0" fillId="4" borderId="0" xfId="0" applyFill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0" fillId="0" borderId="1" xfId="0" applyBorder="1" applyAlignment="1">
      <alignment vertical="top"/>
    </xf>
    <xf numFmtId="0" fontId="0" fillId="0" borderId="0" xfId="0" applyBorder="1" applyAlignment="1">
      <alignment vertical="top"/>
    </xf>
    <xf numFmtId="0" fontId="2" fillId="4" borderId="1" xfId="0" applyFont="1" applyFill="1" applyBorder="1" applyAlignment="1">
      <alignment horizontal="left" vertical="center"/>
    </xf>
    <xf numFmtId="0" fontId="5" fillId="5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0" fillId="5" borderId="0" xfId="0" applyFill="1" applyBorder="1"/>
    <xf numFmtId="0" fontId="2" fillId="0" borderId="1" xfId="0" applyFont="1" applyFill="1" applyBorder="1" applyAlignment="1">
      <alignment horizontal="center"/>
    </xf>
    <xf numFmtId="0" fontId="3" fillId="6" borderId="0" xfId="20" applyFont="1" applyFill="1" applyAlignment="1" applyProtection="1">
      <alignment vertical="center"/>
    </xf>
    <xf numFmtId="0" fontId="6" fillId="7" borderId="0" xfId="20" applyFont="1" applyFill="1" applyAlignment="1" applyProtection="1">
      <alignment vertical="center" wrapText="1"/>
    </xf>
    <xf numFmtId="0" fontId="6" fillId="6" borderId="0" xfId="20" applyFont="1" applyFill="1" applyAlignment="1" applyProtection="1">
      <alignment vertical="center" wrapText="1"/>
    </xf>
    <xf numFmtId="0" fontId="7" fillId="6" borderId="0" xfId="20" applyFont="1" applyFill="1" applyAlignment="1" applyProtection="1">
      <alignment vertical="center"/>
    </xf>
    <xf numFmtId="0" fontId="9" fillId="8" borderId="1" xfId="12" applyFont="1" applyFill="1" applyBorder="1" applyAlignment="1" applyProtection="1">
      <alignment horizontal="center" vertical="center" wrapText="1"/>
    </xf>
    <xf numFmtId="0" fontId="10" fillId="0" borderId="1" xfId="12" applyFont="1" applyBorder="1" applyAlignment="1" applyProtection="1">
      <alignment horizontal="justify" vertical="center" wrapText="1"/>
    </xf>
    <xf numFmtId="0" fontId="10" fillId="0" borderId="1" xfId="12" applyFont="1" applyBorder="1" applyAlignment="1" applyProtection="1">
      <alignment horizontal="center" vertical="center" wrapText="1"/>
    </xf>
    <xf numFmtId="0" fontId="6" fillId="6" borderId="0" xfId="20" applyFont="1" applyFill="1" applyBorder="1" applyAlignment="1" applyProtection="1">
      <alignment vertical="center" wrapText="1"/>
    </xf>
    <xf numFmtId="0" fontId="12" fillId="9" borderId="0" xfId="20" applyFont="1" applyFill="1" applyAlignment="1" applyProtection="1">
      <alignment horizontal="center" vertical="center"/>
    </xf>
    <xf numFmtId="1" fontId="2" fillId="0" borderId="0" xfId="20" applyNumberFormat="1" applyFont="1" applyBorder="1" applyAlignment="1" applyProtection="1">
      <alignment horizontal="left" vertical="center"/>
    </xf>
    <xf numFmtId="1" fontId="3" fillId="6" borderId="0" xfId="20" applyNumberFormat="1" applyFont="1" applyFill="1" applyBorder="1" applyAlignment="1" applyProtection="1">
      <alignment vertical="center"/>
    </xf>
    <xf numFmtId="0" fontId="10" fillId="6" borderId="1" xfId="12" applyFont="1" applyFill="1" applyBorder="1" applyAlignment="1" applyProtection="1">
      <alignment horizontal="center" vertical="center" wrapText="1"/>
    </xf>
    <xf numFmtId="3" fontId="10" fillId="10" borderId="1" xfId="12" applyNumberFormat="1" applyFont="1" applyFill="1" applyBorder="1" applyAlignment="1" applyProtection="1">
      <alignment horizontal="center" vertical="center" wrapText="1"/>
    </xf>
    <xf numFmtId="3" fontId="10" fillId="11" borderId="1" xfId="12" applyNumberFormat="1" applyFont="1" applyFill="1" applyBorder="1" applyAlignment="1" applyProtection="1">
      <alignment horizontal="center" vertical="center" wrapText="1"/>
      <protection locked="0"/>
    </xf>
    <xf numFmtId="3" fontId="10" fillId="10" borderId="14" xfId="12" applyNumberFormat="1" applyFont="1" applyFill="1" applyBorder="1" applyAlignment="1" applyProtection="1">
      <alignment horizontal="center" vertical="center" wrapText="1"/>
    </xf>
    <xf numFmtId="3" fontId="10" fillId="12" borderId="14" xfId="12" applyNumberFormat="1" applyFont="1" applyFill="1" applyBorder="1" applyAlignment="1" applyProtection="1">
      <alignment horizontal="center" vertical="center" wrapText="1"/>
    </xf>
    <xf numFmtId="3" fontId="10" fillId="11" borderId="14" xfId="12" applyNumberFormat="1" applyFont="1" applyFill="1" applyBorder="1" applyAlignment="1" applyProtection="1">
      <alignment horizontal="center" vertical="center" wrapText="1"/>
      <protection locked="0"/>
    </xf>
    <xf numFmtId="0" fontId="10" fillId="6" borderId="12" xfId="12" applyFont="1" applyFill="1" applyBorder="1" applyAlignment="1" applyProtection="1">
      <alignment horizontal="center" vertical="center" wrapText="1"/>
    </xf>
    <xf numFmtId="3" fontId="10" fillId="10" borderId="15" xfId="12" applyNumberFormat="1" applyFont="1" applyFill="1" applyBorder="1" applyAlignment="1" applyProtection="1">
      <alignment horizontal="center" vertical="center" wrapText="1"/>
    </xf>
    <xf numFmtId="3" fontId="10" fillId="11" borderId="15" xfId="12" applyNumberFormat="1" applyFont="1" applyFill="1" applyBorder="1" applyAlignment="1" applyProtection="1">
      <alignment horizontal="center" vertical="center" wrapText="1"/>
      <protection locked="0"/>
    </xf>
    <xf numFmtId="3" fontId="10" fillId="10" borderId="16" xfId="12" applyNumberFormat="1" applyFont="1" applyFill="1" applyBorder="1" applyAlignment="1" applyProtection="1">
      <alignment horizontal="center" vertical="center" wrapText="1"/>
    </xf>
    <xf numFmtId="3" fontId="10" fillId="11" borderId="16" xfId="12" applyNumberFormat="1" applyFont="1" applyFill="1" applyBorder="1" applyAlignment="1" applyProtection="1">
      <alignment horizontal="center" vertical="center" wrapText="1"/>
      <protection locked="0"/>
    </xf>
    <xf numFmtId="3" fontId="10" fillId="12" borderId="15" xfId="12" applyNumberFormat="1" applyFont="1" applyFill="1" applyBorder="1" applyAlignment="1" applyProtection="1">
      <alignment horizontal="center" vertical="center" wrapText="1"/>
    </xf>
    <xf numFmtId="3" fontId="10" fillId="12" borderId="16" xfId="12" applyNumberFormat="1" applyFont="1" applyFill="1" applyBorder="1" applyAlignment="1" applyProtection="1">
      <alignment horizontal="center" vertical="center" wrapText="1"/>
    </xf>
    <xf numFmtId="3" fontId="10" fillId="12" borderId="1" xfId="12" applyNumberFormat="1" applyFont="1" applyFill="1" applyBorder="1" applyAlignment="1" applyProtection="1">
      <alignment horizontal="center" vertical="center" wrapText="1"/>
    </xf>
    <xf numFmtId="0" fontId="10" fillId="12" borderId="14" xfId="12" applyFont="1" applyFill="1" applyBorder="1" applyAlignment="1" applyProtection="1">
      <alignment horizontal="center" vertical="center" wrapText="1"/>
    </xf>
    <xf numFmtId="0" fontId="10" fillId="10" borderId="1" xfId="12" applyFont="1" applyFill="1" applyBorder="1" applyAlignment="1" applyProtection="1">
      <alignment horizontal="center" vertical="center" wrapText="1"/>
    </xf>
    <xf numFmtId="0" fontId="10" fillId="12" borderId="16" xfId="12" applyFont="1" applyFill="1" applyBorder="1" applyAlignment="1" applyProtection="1">
      <alignment horizontal="center" vertical="center" wrapText="1"/>
    </xf>
    <xf numFmtId="0" fontId="10" fillId="12" borderId="1" xfId="12" applyFont="1" applyFill="1" applyBorder="1" applyAlignment="1" applyProtection="1">
      <alignment horizontal="center" vertical="center" wrapText="1"/>
    </xf>
    <xf numFmtId="0" fontId="10" fillId="11" borderId="1" xfId="12" applyFont="1" applyFill="1" applyBorder="1" applyAlignment="1" applyProtection="1">
      <alignment horizontal="center" vertical="center" wrapText="1"/>
      <protection locked="0"/>
    </xf>
    <xf numFmtId="0" fontId="12" fillId="9" borderId="0" xfId="20" applyFont="1" applyFill="1" applyAlignment="1" applyProtection="1">
      <alignment horizontal="center" vertical="center" wrapText="1"/>
    </xf>
    <xf numFmtId="0" fontId="12" fillId="6" borderId="0" xfId="20" applyFont="1" applyFill="1" applyAlignment="1" applyProtection="1">
      <alignment vertical="center"/>
    </xf>
    <xf numFmtId="0" fontId="12" fillId="6" borderId="0" xfId="20" applyFont="1" applyFill="1" applyAlignment="1" applyProtection="1">
      <alignment horizontal="center" vertical="center"/>
    </xf>
    <xf numFmtId="0" fontId="3" fillId="6" borderId="0" xfId="20" applyFont="1" applyFill="1" applyAlignment="1" applyProtection="1">
      <alignment vertical="center" wrapText="1"/>
    </xf>
    <xf numFmtId="1" fontId="8" fillId="6" borderId="0" xfId="20" applyNumberFormat="1" applyFont="1" applyFill="1" applyBorder="1" applyAlignment="1" applyProtection="1">
      <alignment vertical="center"/>
    </xf>
    <xf numFmtId="0" fontId="7" fillId="6" borderId="0" xfId="20" applyFont="1" applyFill="1" applyBorder="1" applyAlignment="1" applyProtection="1">
      <alignment vertical="top" wrapText="1"/>
    </xf>
    <xf numFmtId="0" fontId="3" fillId="8" borderId="1" xfId="20" applyFont="1" applyFill="1" applyBorder="1" applyAlignment="1" applyProtection="1">
      <alignment horizontal="center" vertical="center" wrapText="1"/>
    </xf>
    <xf numFmtId="3" fontId="14" fillId="6" borderId="1" xfId="20" applyNumberFormat="1" applyFont="1" applyFill="1" applyBorder="1" applyAlignment="1" applyProtection="1">
      <alignment horizontal="center" vertical="center" wrapText="1"/>
    </xf>
    <xf numFmtId="0" fontId="10" fillId="11" borderId="14" xfId="12" applyFont="1" applyFill="1" applyBorder="1" applyAlignment="1" applyProtection="1">
      <alignment horizontal="center" vertical="center" wrapText="1"/>
      <protection locked="0"/>
    </xf>
    <xf numFmtId="3" fontId="14" fillId="11" borderId="1" xfId="20" applyNumberFormat="1" applyFont="1" applyFill="1" applyBorder="1" applyAlignment="1" applyProtection="1">
      <alignment horizontal="center" vertical="center" wrapText="1"/>
    </xf>
    <xf numFmtId="0" fontId="10" fillId="11" borderId="16" xfId="12" applyFont="1" applyFill="1" applyBorder="1" applyAlignment="1" applyProtection="1">
      <alignment horizontal="center" vertical="center" wrapText="1"/>
      <protection locked="0"/>
    </xf>
    <xf numFmtId="0" fontId="15" fillId="14" borderId="0" xfId="20" applyFont="1" applyFill="1" applyBorder="1" applyAlignment="1" applyProtection="1">
      <alignment vertical="center" wrapText="1"/>
    </xf>
    <xf numFmtId="0" fontId="15" fillId="14" borderId="0" xfId="20" applyFont="1" applyFill="1" applyAlignment="1" applyProtection="1">
      <alignment vertical="center" wrapText="1"/>
    </xf>
    <xf numFmtId="0" fontId="15" fillId="6" borderId="0" xfId="20" applyFont="1" applyFill="1" applyBorder="1" applyAlignment="1" applyProtection="1">
      <alignment horizontal="center" vertical="center" wrapText="1"/>
    </xf>
    <xf numFmtId="0" fontId="15" fillId="6" borderId="0" xfId="20" applyFont="1" applyFill="1" applyBorder="1" applyAlignment="1" applyProtection="1">
      <alignment vertical="center" wrapText="1"/>
    </xf>
    <xf numFmtId="0" fontId="15" fillId="7" borderId="0" xfId="20" applyFont="1" applyFill="1" applyBorder="1" applyAlignment="1" applyProtection="1">
      <alignment vertical="center" wrapText="1"/>
    </xf>
    <xf numFmtId="3" fontId="14" fillId="11" borderId="12" xfId="20" applyNumberFormat="1" applyFont="1" applyFill="1" applyBorder="1" applyAlignment="1" applyProtection="1">
      <alignment horizontal="center" vertical="center" wrapText="1"/>
    </xf>
    <xf numFmtId="0" fontId="10" fillId="0" borderId="1" xfId="12" applyFont="1" applyBorder="1" applyAlignment="1" applyProtection="1">
      <alignment horizontal="left" vertical="center" wrapText="1"/>
    </xf>
    <xf numFmtId="0" fontId="12" fillId="6" borderId="0" xfId="20" applyFont="1" applyFill="1" applyAlignment="1" applyProtection="1">
      <alignment vertical="center" wrapText="1"/>
    </xf>
    <xf numFmtId="0" fontId="18" fillId="6" borderId="0" xfId="20" applyFont="1" applyFill="1" applyAlignment="1" applyProtection="1">
      <alignment horizontal="center" vertical="center" wrapText="1"/>
    </xf>
    <xf numFmtId="0" fontId="12" fillId="6" borderId="0" xfId="20" applyFont="1" applyFill="1" applyAlignment="1" applyProtection="1">
      <alignment horizontal="left" vertical="center"/>
    </xf>
    <xf numFmtId="0" fontId="10" fillId="10" borderId="15" xfId="12" applyFont="1" applyFill="1" applyBorder="1" applyAlignment="1" applyProtection="1">
      <alignment horizontal="center" vertical="center" wrapText="1"/>
    </xf>
    <xf numFmtId="3" fontId="10" fillId="11" borderId="22" xfId="12" applyNumberFormat="1" applyFont="1" applyFill="1" applyBorder="1" applyAlignment="1" applyProtection="1">
      <alignment horizontal="center" vertical="center" wrapText="1"/>
      <protection locked="0"/>
    </xf>
    <xf numFmtId="0" fontId="10" fillId="12" borderId="22" xfId="12" applyFont="1" applyFill="1" applyBorder="1" applyAlignment="1" applyProtection="1">
      <alignment horizontal="center" vertical="center" wrapText="1"/>
    </xf>
    <xf numFmtId="0" fontId="17" fillId="6" borderId="0" xfId="20" applyFont="1" applyFill="1" applyBorder="1" applyAlignment="1" applyProtection="1">
      <alignment vertical="center" wrapText="1"/>
    </xf>
    <xf numFmtId="0" fontId="18" fillId="6" borderId="0" xfId="20" applyFont="1" applyFill="1" applyBorder="1" applyAlignment="1" applyProtection="1">
      <alignment vertical="top" wrapText="1"/>
    </xf>
    <xf numFmtId="166" fontId="17" fillId="6" borderId="0" xfId="20" applyNumberFormat="1" applyFont="1" applyFill="1" applyBorder="1" applyAlignment="1" applyProtection="1">
      <alignment vertical="center" wrapText="1"/>
    </xf>
    <xf numFmtId="0" fontId="7" fillId="6" borderId="0" xfId="20" applyFont="1" applyFill="1" applyAlignment="1" applyProtection="1">
      <alignment horizontal="center"/>
    </xf>
    <xf numFmtId="0" fontId="17" fillId="6" borderId="0" xfId="20" applyFont="1" applyFill="1" applyAlignment="1" applyProtection="1">
      <alignment vertical="center" wrapText="1"/>
    </xf>
    <xf numFmtId="0" fontId="18" fillId="6" borderId="0" xfId="20" applyFont="1" applyFill="1" applyAlignment="1" applyProtection="1">
      <alignment horizontal="center" vertical="top" wrapText="1"/>
    </xf>
    <xf numFmtId="0" fontId="18" fillId="6" borderId="0" xfId="20" applyFont="1" applyFill="1" applyAlignment="1" applyProtection="1">
      <alignment vertical="top" wrapText="1"/>
    </xf>
    <xf numFmtId="166" fontId="17" fillId="6" borderId="0" xfId="20" applyNumberFormat="1" applyFont="1" applyFill="1" applyAlignment="1" applyProtection="1">
      <alignment vertical="center" wrapText="1"/>
    </xf>
    <xf numFmtId="0" fontId="15" fillId="6" borderId="0" xfId="20" applyFont="1" applyFill="1" applyAlignment="1" applyProtection="1">
      <alignment vertical="center" wrapText="1"/>
    </xf>
    <xf numFmtId="0" fontId="7" fillId="6" borderId="0" xfId="20" applyFont="1" applyFill="1" applyBorder="1" applyAlignment="1" applyProtection="1">
      <alignment vertical="center" wrapText="1"/>
    </xf>
    <xf numFmtId="0" fontId="20" fillId="14" borderId="0" xfId="20" applyFont="1" applyFill="1" applyProtection="1"/>
    <xf numFmtId="0" fontId="2" fillId="14" borderId="0" xfId="20" applyFont="1" applyFill="1" applyProtection="1"/>
    <xf numFmtId="0" fontId="21" fillId="14" borderId="0" xfId="20" applyFont="1" applyFill="1" applyProtection="1"/>
    <xf numFmtId="0" fontId="3" fillId="16" borderId="26" xfId="20" applyFont="1" applyFill="1" applyBorder="1" applyAlignment="1" applyProtection="1">
      <alignment horizontal="center" vertical="center"/>
    </xf>
    <xf numFmtId="0" fontId="23" fillId="16" borderId="29" xfId="0" applyFont="1" applyFill="1" applyBorder="1" applyAlignment="1" applyProtection="1">
      <alignment horizontal="center" vertical="center" wrapText="1"/>
    </xf>
    <xf numFmtId="0" fontId="24" fillId="16" borderId="30" xfId="0" applyFont="1" applyFill="1" applyBorder="1" applyAlignment="1" applyProtection="1">
      <alignment horizontal="center" vertical="center"/>
    </xf>
    <xf numFmtId="49" fontId="3" fillId="16" borderId="26" xfId="20" applyNumberFormat="1" applyFont="1" applyFill="1" applyBorder="1" applyAlignment="1" applyProtection="1">
      <alignment horizontal="center" vertical="center"/>
    </xf>
    <xf numFmtId="0" fontId="2" fillId="16" borderId="0" xfId="20" applyFont="1" applyFill="1" applyProtection="1"/>
    <xf numFmtId="0" fontId="3" fillId="16" borderId="0" xfId="20" applyFont="1" applyFill="1" applyAlignment="1" applyProtection="1">
      <alignment horizontal="center" vertical="center" wrapText="1"/>
    </xf>
    <xf numFmtId="0" fontId="2" fillId="16" borderId="0" xfId="20" applyFont="1" applyFill="1" applyAlignment="1" applyProtection="1">
      <alignment horizontal="center" vertical="center"/>
    </xf>
    <xf numFmtId="0" fontId="3" fillId="16" borderId="0" xfId="20" applyFont="1" applyFill="1" applyBorder="1" applyAlignment="1" applyProtection="1">
      <alignment horizontal="center" vertical="center" wrapText="1"/>
    </xf>
    <xf numFmtId="0" fontId="2" fillId="16" borderId="0" xfId="20" applyFont="1" applyFill="1" applyAlignment="1" applyProtection="1">
      <alignment vertical="center" wrapText="1"/>
    </xf>
    <xf numFmtId="49" fontId="3" fillId="16" borderId="32" xfId="20" applyNumberFormat="1" applyFont="1" applyFill="1" applyBorder="1" applyAlignment="1" applyProtection="1">
      <alignment horizontal="center" vertical="center"/>
    </xf>
    <xf numFmtId="0" fontId="20" fillId="16" borderId="0" xfId="20" applyFont="1" applyFill="1" applyProtection="1"/>
    <xf numFmtId="1" fontId="20" fillId="14" borderId="37" xfId="20" applyNumberFormat="1" applyFont="1" applyFill="1" applyBorder="1" applyAlignment="1" applyProtection="1">
      <alignment horizontal="center" vertical="center" wrapText="1"/>
      <protection locked="0"/>
    </xf>
    <xf numFmtId="0" fontId="27" fillId="16" borderId="0" xfId="20" applyFont="1" applyFill="1" applyAlignment="1" applyProtection="1">
      <alignment horizontal="center" vertical="center" wrapText="1"/>
    </xf>
    <xf numFmtId="0" fontId="3" fillId="16" borderId="0" xfId="0" applyFont="1" applyFill="1" applyAlignment="1" applyProtection="1">
      <alignment horizontal="center" vertical="center" wrapText="1"/>
    </xf>
    <xf numFmtId="1" fontId="20" fillId="14" borderId="37" xfId="20" applyNumberFormat="1" applyFont="1" applyFill="1" applyBorder="1" applyAlignment="1" applyProtection="1">
      <alignment horizontal="center" vertical="center" wrapText="1"/>
    </xf>
    <xf numFmtId="0" fontId="15" fillId="14" borderId="0" xfId="20" applyFont="1" applyFill="1" applyProtection="1"/>
    <xf numFmtId="4" fontId="15" fillId="14" borderId="0" xfId="20" applyNumberFormat="1" applyFont="1" applyFill="1" applyProtection="1"/>
    <xf numFmtId="0" fontId="2" fillId="16" borderId="34" xfId="20" applyFont="1" applyFill="1" applyBorder="1" applyAlignment="1" applyProtection="1">
      <alignment horizontal="center"/>
    </xf>
    <xf numFmtId="49" fontId="30" fillId="0" borderId="33" xfId="17" applyNumberFormat="1" applyFont="1" applyFill="1" applyBorder="1" applyAlignment="1" applyProtection="1">
      <alignment horizontal="center" vertical="center" wrapText="1"/>
      <protection locked="0"/>
    </xf>
    <xf numFmtId="49" fontId="29" fillId="0" borderId="34" xfId="20" applyNumberFormat="1" applyFont="1" applyFill="1" applyBorder="1" applyAlignment="1" applyProtection="1">
      <alignment horizontal="center" vertical="center" wrapText="1"/>
      <protection locked="0"/>
    </xf>
    <xf numFmtId="49" fontId="29" fillId="0" borderId="35" xfId="20" applyNumberFormat="1" applyFont="1" applyFill="1" applyBorder="1" applyAlignment="1" applyProtection="1">
      <alignment horizontal="center" vertical="center" wrapText="1"/>
      <protection locked="0"/>
    </xf>
    <xf numFmtId="0" fontId="2" fillId="16" borderId="36" xfId="20" applyFont="1" applyFill="1" applyBorder="1" applyAlignment="1" applyProtection="1">
      <alignment horizontal="center"/>
    </xf>
    <xf numFmtId="0" fontId="3" fillId="16" borderId="0" xfId="20" applyFont="1" applyFill="1" applyBorder="1" applyAlignment="1" applyProtection="1">
      <alignment horizontal="center" wrapText="1"/>
    </xf>
    <xf numFmtId="0" fontId="22" fillId="16" borderId="28" xfId="0" applyFont="1" applyFill="1" applyBorder="1" applyAlignment="1" applyProtection="1">
      <alignment horizontal="center" vertical="center"/>
    </xf>
    <xf numFmtId="0" fontId="22" fillId="16" borderId="31" xfId="0" applyFont="1" applyFill="1" applyBorder="1" applyAlignment="1" applyProtection="1">
      <alignment horizontal="center" vertical="center"/>
    </xf>
    <xf numFmtId="0" fontId="28" fillId="0" borderId="33" xfId="20" applyNumberFormat="1" applyFont="1" applyFill="1" applyBorder="1" applyAlignment="1" applyProtection="1">
      <alignment horizontal="center" vertical="center" wrapText="1"/>
      <protection locked="0"/>
    </xf>
    <xf numFmtId="0" fontId="28" fillId="0" borderId="34" xfId="20" applyNumberFormat="1" applyFont="1" applyFill="1" applyBorder="1" applyAlignment="1" applyProtection="1">
      <alignment horizontal="center" vertical="center" wrapText="1"/>
      <protection locked="0"/>
    </xf>
    <xf numFmtId="0" fontId="28" fillId="0" borderId="35" xfId="20" applyNumberFormat="1" applyFont="1" applyFill="1" applyBorder="1" applyAlignment="1" applyProtection="1">
      <alignment horizontal="center" vertical="center" wrapText="1"/>
      <protection locked="0"/>
    </xf>
    <xf numFmtId="164" fontId="29" fillId="0" borderId="33" xfId="20" applyNumberFormat="1" applyFont="1" applyFill="1" applyBorder="1" applyAlignment="1" applyProtection="1">
      <alignment horizontal="center" vertical="center" wrapText="1"/>
      <protection locked="0"/>
    </xf>
    <xf numFmtId="164" fontId="29" fillId="0" borderId="34" xfId="20" applyNumberFormat="1" applyFont="1" applyFill="1" applyBorder="1" applyAlignment="1" applyProtection="1">
      <alignment horizontal="center" vertical="center" wrapText="1"/>
      <protection locked="0"/>
    </xf>
    <xf numFmtId="164" fontId="29" fillId="0" borderId="35" xfId="20" applyNumberFormat="1" applyFont="1" applyFill="1" applyBorder="1" applyAlignment="1" applyProtection="1">
      <alignment horizontal="center" vertical="center" wrapText="1"/>
      <protection locked="0"/>
    </xf>
    <xf numFmtId="0" fontId="26" fillId="16" borderId="32" xfId="20" applyNumberFormat="1" applyFont="1" applyFill="1" applyBorder="1" applyAlignment="1" applyProtection="1">
      <alignment horizontal="center" vertical="center" wrapText="1"/>
    </xf>
    <xf numFmtId="49" fontId="23" fillId="0" borderId="33" xfId="20" applyNumberFormat="1" applyFont="1" applyFill="1" applyBorder="1" applyAlignment="1" applyProtection="1">
      <alignment horizontal="center" vertical="center" wrapText="1"/>
      <protection locked="0"/>
    </xf>
    <xf numFmtId="49" fontId="23" fillId="0" borderId="34" xfId="20" applyNumberFormat="1" applyFont="1" applyFill="1" applyBorder="1" applyAlignment="1" applyProtection="1">
      <alignment horizontal="center" vertical="center" wrapText="1"/>
      <protection locked="0"/>
    </xf>
    <xf numFmtId="49" fontId="23" fillId="0" borderId="35" xfId="20" applyNumberFormat="1" applyFont="1" applyFill="1" applyBorder="1" applyAlignment="1" applyProtection="1">
      <alignment horizontal="center" vertical="center" wrapText="1"/>
      <protection locked="0"/>
    </xf>
    <xf numFmtId="1" fontId="23" fillId="16" borderId="36" xfId="20" applyNumberFormat="1" applyFont="1" applyFill="1" applyBorder="1" applyAlignment="1" applyProtection="1">
      <alignment horizontal="center" vertical="center" wrapText="1"/>
    </xf>
    <xf numFmtId="0" fontId="2" fillId="16" borderId="32" xfId="20" applyFont="1" applyFill="1" applyBorder="1" applyAlignment="1" applyProtection="1">
      <alignment horizontal="center"/>
    </xf>
    <xf numFmtId="0" fontId="22" fillId="16" borderId="23" xfId="20" applyFont="1" applyFill="1" applyBorder="1" applyAlignment="1" applyProtection="1">
      <alignment horizontal="center" vertical="center"/>
    </xf>
    <xf numFmtId="0" fontId="22" fillId="16" borderId="24" xfId="20" applyFont="1" applyFill="1" applyBorder="1" applyAlignment="1" applyProtection="1">
      <alignment horizontal="center" vertical="center"/>
    </xf>
    <xf numFmtId="0" fontId="22" fillId="16" borderId="25" xfId="20" applyFont="1" applyFill="1" applyBorder="1" applyAlignment="1" applyProtection="1">
      <alignment horizontal="center" vertical="center"/>
    </xf>
    <xf numFmtId="0" fontId="22" fillId="16" borderId="26" xfId="20" applyFont="1" applyFill="1" applyBorder="1" applyAlignment="1" applyProtection="1">
      <alignment horizontal="center" vertical="center"/>
    </xf>
    <xf numFmtId="0" fontId="3" fillId="16" borderId="27" xfId="0" applyFont="1" applyFill="1" applyBorder="1" applyAlignment="1" applyProtection="1">
      <alignment horizontal="center" vertical="center"/>
    </xf>
    <xf numFmtId="0" fontId="3" fillId="16" borderId="26" xfId="0" applyFont="1" applyFill="1" applyBorder="1" applyAlignment="1" applyProtection="1">
      <alignment horizontal="center" vertical="center"/>
    </xf>
    <xf numFmtId="0" fontId="25" fillId="16" borderId="24" xfId="20" applyFont="1" applyFill="1" applyBorder="1" applyAlignment="1" applyProtection="1">
      <alignment horizontal="center"/>
    </xf>
    <xf numFmtId="165" fontId="19" fillId="6" borderId="0" xfId="20" applyNumberFormat="1" applyFont="1" applyFill="1" applyBorder="1" applyAlignment="1" applyProtection="1">
      <alignment horizontal="left" vertical="center"/>
    </xf>
    <xf numFmtId="0" fontId="10" fillId="0" borderId="1" xfId="12" applyFont="1" applyBorder="1" applyAlignment="1" applyProtection="1">
      <alignment horizontal="center" vertical="center" wrapText="1"/>
    </xf>
    <xf numFmtId="0" fontId="11" fillId="0" borderId="1" xfId="12" applyBorder="1" applyAlignment="1" applyProtection="1">
      <alignment vertical="center" wrapText="1"/>
    </xf>
    <xf numFmtId="0" fontId="10" fillId="0" borderId="1" xfId="12" applyFont="1" applyBorder="1" applyAlignment="1" applyProtection="1">
      <alignment horizontal="justify" vertical="center" wrapText="1"/>
    </xf>
    <xf numFmtId="0" fontId="10" fillId="0" borderId="1" xfId="12" applyFont="1" applyBorder="1" applyAlignment="1" applyProtection="1">
      <alignment vertical="center" wrapText="1"/>
    </xf>
    <xf numFmtId="0" fontId="11" fillId="0" borderId="1" xfId="12" applyBorder="1" applyAlignment="1" applyProtection="1">
      <alignment horizontal="justify" vertical="center" wrapText="1"/>
    </xf>
    <xf numFmtId="0" fontId="16" fillId="6" borderId="0" xfId="20" applyFont="1" applyFill="1" applyBorder="1" applyAlignment="1" applyProtection="1">
      <alignment horizontal="justify" vertical="top" wrapText="1"/>
    </xf>
    <xf numFmtId="0" fontId="17" fillId="6" borderId="0" xfId="20" applyFont="1" applyFill="1" applyBorder="1" applyAlignment="1" applyProtection="1">
      <alignment horizontal="center" wrapText="1"/>
    </xf>
    <xf numFmtId="0" fontId="17" fillId="6" borderId="11" xfId="20" applyFont="1" applyFill="1" applyBorder="1" applyAlignment="1" applyProtection="1">
      <alignment horizontal="center" vertical="center" wrapText="1"/>
      <protection locked="0"/>
    </xf>
    <xf numFmtId="0" fontId="18" fillId="6" borderId="0" xfId="20" applyFont="1" applyFill="1" applyBorder="1" applyAlignment="1" applyProtection="1">
      <alignment horizontal="center" vertical="top" wrapText="1"/>
    </xf>
    <xf numFmtId="0" fontId="17" fillId="6" borderId="0" xfId="20" applyFont="1" applyFill="1" applyBorder="1" applyAlignment="1" applyProtection="1">
      <alignment horizontal="center" vertical="center" wrapText="1"/>
    </xf>
    <xf numFmtId="166" fontId="17" fillId="6" borderId="0" xfId="20" applyNumberFormat="1" applyFont="1" applyFill="1" applyBorder="1" applyAlignment="1" applyProtection="1">
      <alignment horizontal="center" vertical="center" wrapText="1"/>
    </xf>
    <xf numFmtId="0" fontId="15" fillId="15" borderId="19" xfId="20" applyFont="1" applyFill="1" applyBorder="1" applyAlignment="1" applyProtection="1">
      <alignment horizontal="left" vertical="center" wrapText="1"/>
    </xf>
    <xf numFmtId="0" fontId="15" fillId="15" borderId="20" xfId="20" applyFont="1" applyFill="1" applyBorder="1" applyAlignment="1" applyProtection="1">
      <alignment horizontal="left" vertical="center" wrapText="1"/>
    </xf>
    <xf numFmtId="0" fontId="15" fillId="15" borderId="21" xfId="20" applyFont="1" applyFill="1" applyBorder="1" applyAlignment="1" applyProtection="1">
      <alignment horizontal="left" vertical="center" wrapText="1"/>
    </xf>
    <xf numFmtId="0" fontId="10" fillId="0" borderId="1" xfId="12" applyFont="1" applyBorder="1" applyAlignment="1" applyProtection="1">
      <alignment horizontal="left" vertical="center" wrapText="1"/>
    </xf>
    <xf numFmtId="0" fontId="11" fillId="0" borderId="1" xfId="12" applyBorder="1" applyAlignment="1" applyProtection="1">
      <alignment horizontal="left" vertical="center" wrapText="1"/>
    </xf>
    <xf numFmtId="0" fontId="2" fillId="6" borderId="1" xfId="20" applyFont="1" applyFill="1" applyBorder="1" applyAlignment="1" applyProtection="1">
      <alignment horizontal="left" vertical="center" wrapText="1"/>
    </xf>
    <xf numFmtId="0" fontId="15" fillId="15" borderId="12" xfId="20" applyFont="1" applyFill="1" applyBorder="1" applyAlignment="1" applyProtection="1">
      <alignment horizontal="left" vertical="center" wrapText="1"/>
    </xf>
    <xf numFmtId="0" fontId="15" fillId="15" borderId="13" xfId="20" applyFont="1" applyFill="1" applyBorder="1" applyAlignment="1" applyProtection="1">
      <alignment horizontal="left" vertical="center" wrapText="1"/>
    </xf>
    <xf numFmtId="0" fontId="15" fillId="15" borderId="18" xfId="20" applyFont="1" applyFill="1" applyBorder="1" applyAlignment="1" applyProtection="1">
      <alignment horizontal="left" vertical="center" wrapText="1"/>
    </xf>
    <xf numFmtId="0" fontId="9" fillId="8" borderId="12" xfId="12" applyFont="1" applyFill="1" applyBorder="1" applyAlignment="1" applyProtection="1">
      <alignment horizontal="center" vertical="center" wrapText="1"/>
    </xf>
    <xf numFmtId="0" fontId="9" fillId="8" borderId="13" xfId="12" applyFont="1" applyFill="1" applyBorder="1" applyAlignment="1" applyProtection="1">
      <alignment horizontal="center" vertical="center" wrapText="1"/>
    </xf>
    <xf numFmtId="0" fontId="9" fillId="8" borderId="18" xfId="12" applyFont="1" applyFill="1" applyBorder="1" applyAlignment="1" applyProtection="1">
      <alignment horizontal="center" vertical="center" wrapText="1"/>
    </xf>
    <xf numFmtId="3" fontId="14" fillId="8" borderId="1" xfId="20" applyNumberFormat="1" applyFont="1" applyFill="1" applyBorder="1" applyAlignment="1" applyProtection="1">
      <alignment horizontal="center" vertical="center" wrapText="1"/>
    </xf>
    <xf numFmtId="0" fontId="10" fillId="6" borderId="1" xfId="12" applyFont="1" applyFill="1" applyBorder="1" applyAlignment="1" applyProtection="1">
      <alignment horizontal="justify" vertical="center" wrapText="1"/>
    </xf>
    <xf numFmtId="0" fontId="10" fillId="6" borderId="1" xfId="12" applyFont="1" applyFill="1" applyBorder="1" applyAlignment="1" applyProtection="1">
      <alignment horizontal="left" vertical="center" wrapText="1"/>
    </xf>
    <xf numFmtId="0" fontId="9" fillId="8" borderId="1" xfId="12" applyFont="1" applyFill="1" applyBorder="1" applyAlignment="1" applyProtection="1">
      <alignment horizontal="center" vertical="center" wrapText="1"/>
    </xf>
    <xf numFmtId="0" fontId="3" fillId="8" borderId="1" xfId="20" applyFont="1" applyFill="1" applyBorder="1" applyAlignment="1" applyProtection="1">
      <alignment horizontal="center" vertical="center" wrapText="1"/>
    </xf>
    <xf numFmtId="0" fontId="4" fillId="13" borderId="17" xfId="20" applyFont="1" applyFill="1" applyBorder="1" applyAlignment="1" applyProtection="1">
      <alignment horizontal="center" vertical="center" wrapText="1"/>
    </xf>
    <xf numFmtId="0" fontId="10" fillId="0" borderId="1" xfId="12" applyFont="1" applyBorder="1" applyAlignment="1" applyProtection="1">
      <alignment horizontal="justify" vertical="center"/>
    </xf>
    <xf numFmtId="0" fontId="11" fillId="0" borderId="1" xfId="12" applyBorder="1" applyAlignment="1" applyProtection="1">
      <alignment vertical="center"/>
    </xf>
    <xf numFmtId="0" fontId="11" fillId="0" borderId="1" xfId="12" applyBorder="1" applyAlignment="1" applyProtection="1">
      <alignment horizontal="justify" vertical="center"/>
    </xf>
    <xf numFmtId="0" fontId="13" fillId="8" borderId="1" xfId="20" applyFont="1" applyFill="1" applyBorder="1" applyAlignment="1" applyProtection="1">
      <alignment horizontal="center" vertical="top" wrapText="1"/>
    </xf>
    <xf numFmtId="0" fontId="12" fillId="6" borderId="0" xfId="20" applyFont="1" applyFill="1" applyBorder="1" applyAlignment="1" applyProtection="1">
      <alignment horizontal="center" vertical="center"/>
    </xf>
    <xf numFmtId="0" fontId="12" fillId="6" borderId="0" xfId="18" applyFont="1" applyFill="1" applyBorder="1" applyAlignment="1" applyProtection="1">
      <alignment horizontal="center" vertical="center"/>
    </xf>
    <xf numFmtId="0" fontId="12" fillId="6" borderId="0" xfId="20" applyFont="1" applyFill="1" applyBorder="1" applyAlignment="1" applyProtection="1">
      <alignment horizontal="right" vertical="center"/>
    </xf>
    <xf numFmtId="0" fontId="3" fillId="6" borderId="0" xfId="20" applyFont="1" applyFill="1" applyBorder="1" applyAlignment="1" applyProtection="1">
      <alignment horizontal="center" vertical="center"/>
    </xf>
    <xf numFmtId="0" fontId="3" fillId="6" borderId="0" xfId="20" applyFont="1" applyFill="1" applyBorder="1" applyAlignment="1" applyProtection="1">
      <alignment horizontal="center" vertical="center" wrapText="1"/>
    </xf>
    <xf numFmtId="1" fontId="8" fillId="6" borderId="0" xfId="20" applyNumberFormat="1" applyFont="1" applyFill="1" applyBorder="1" applyAlignment="1" applyProtection="1">
      <alignment horizontal="center" vertical="center"/>
    </xf>
    <xf numFmtId="0" fontId="7" fillId="6" borderId="0" xfId="20" applyFont="1" applyFill="1" applyBorder="1" applyAlignment="1" applyProtection="1">
      <alignment horizontal="center" vertical="top" wrapText="1"/>
    </xf>
    <xf numFmtId="0" fontId="2" fillId="6" borderId="0" xfId="20" applyFont="1" applyFill="1" applyBorder="1" applyAlignment="1" applyProtection="1">
      <alignment horizontal="right" vertical="center" wrapText="1"/>
    </xf>
    <xf numFmtId="1" fontId="3" fillId="6" borderId="11" xfId="20" applyNumberFormat="1" applyFont="1" applyFill="1" applyBorder="1" applyAlignment="1" applyProtection="1">
      <alignment horizontal="center" vertical="center"/>
    </xf>
  </cellXfs>
  <cellStyles count="21">
    <cellStyle name="Гиперссылка" xfId="17" builtinId="8"/>
    <cellStyle name="Гиперссылка 2" xfId="1"/>
    <cellStyle name="Гиперссылка 2 2" xfId="2"/>
    <cellStyle name="Гиперссылка 3" xfId="3"/>
    <cellStyle name="Обычный" xfId="0" builtinId="0"/>
    <cellStyle name="Обычный 2" xfId="20"/>
    <cellStyle name="Обычный 2 2" xfId="4"/>
    <cellStyle name="Обычный 3" xfId="5"/>
    <cellStyle name="Обычный 3 2" xfId="6"/>
    <cellStyle name="Обычный 3 3" xfId="7"/>
    <cellStyle name="Обычный 3 7" xfId="8"/>
    <cellStyle name="Обычный 4" xfId="9"/>
    <cellStyle name="Обычный 4 2" xfId="16"/>
    <cellStyle name="Обычный 5" xfId="10"/>
    <cellStyle name="Обычный 5 2" xfId="11"/>
    <cellStyle name="Обычный 6" xfId="19"/>
    <cellStyle name="Обычный 7" xfId="12"/>
    <cellStyle name="Обычный_Лист2" xfId="13"/>
    <cellStyle name="Обычный_Южный РЦ" xfId="18"/>
    <cellStyle name="Финансовый 2" xfId="14"/>
    <cellStyle name="Финансовый 2 2" xfId="15"/>
  </cellStyles>
  <dxfs count="18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0"/>
      </font>
    </dxf>
    <dxf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rgb="FFFFFF00"/>
      </font>
    </dxf>
    <dxf>
      <fill>
        <patternFill patternType="solid">
          <bgColor rgb="FFFFFF00"/>
        </patternFill>
      </fill>
    </dxf>
    <dxf>
      <font>
        <color theme="0"/>
      </font>
    </dxf>
    <dxf>
      <font>
        <color auto="1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selection activeCell="B16" sqref="B16:D16"/>
    </sheetView>
  </sheetViews>
  <sheetFormatPr defaultColWidth="0" defaultRowHeight="26.25" zeroHeight="1" x14ac:dyDescent="0.4"/>
  <cols>
    <col min="1" max="1" width="27.5703125" style="108" customWidth="1"/>
    <col min="2" max="2" width="27" style="108" customWidth="1"/>
    <col min="3" max="3" width="14" style="109" customWidth="1"/>
    <col min="4" max="4" width="16.28515625" style="109" customWidth="1"/>
    <col min="5" max="5" width="0.28515625" style="109" customWidth="1"/>
    <col min="6" max="16384" width="0" style="109" hidden="1"/>
  </cols>
  <sheetData>
    <row r="1" spans="1:6" x14ac:dyDescent="0.4">
      <c r="A1" s="147" t="s">
        <v>0</v>
      </c>
      <c r="B1" s="148"/>
      <c r="C1" s="149"/>
      <c r="D1" s="150"/>
    </row>
    <row r="2" spans="1:6" x14ac:dyDescent="0.4">
      <c r="A2" s="151" t="s">
        <v>1</v>
      </c>
      <c r="B2" s="152"/>
      <c r="C2" s="133" t="s">
        <v>2</v>
      </c>
      <c r="D2" s="110" t="s">
        <v>3</v>
      </c>
    </row>
    <row r="3" spans="1:6" x14ac:dyDescent="0.4">
      <c r="A3" s="111" t="s">
        <v>4</v>
      </c>
      <c r="B3" s="112"/>
      <c r="C3" s="134"/>
      <c r="D3" s="113" t="s">
        <v>5</v>
      </c>
    </row>
    <row r="4" spans="1:6" x14ac:dyDescent="0.4">
      <c r="A4" s="153" t="s">
        <v>6</v>
      </c>
      <c r="B4" s="153"/>
      <c r="C4" s="153"/>
      <c r="D4" s="153"/>
    </row>
    <row r="5" spans="1:6" s="107" customFormat="1" ht="7.5" customHeight="1" x14ac:dyDescent="0.3">
      <c r="A5" s="114"/>
      <c r="B5" s="146"/>
      <c r="C5" s="146"/>
      <c r="D5" s="146"/>
    </row>
    <row r="6" spans="1:6" s="107" customFormat="1" ht="31.5" x14ac:dyDescent="0.3">
      <c r="A6" s="115" t="s">
        <v>7</v>
      </c>
      <c r="B6" s="142" t="s">
        <v>8</v>
      </c>
      <c r="C6" s="143"/>
      <c r="D6" s="144"/>
    </row>
    <row r="7" spans="1:6" s="107" customFormat="1" ht="6" customHeight="1" x14ac:dyDescent="0.3">
      <c r="A7" s="116"/>
      <c r="B7" s="131"/>
      <c r="C7" s="131"/>
      <c r="D7" s="131"/>
    </row>
    <row r="8" spans="1:6" s="107" customFormat="1" ht="30" customHeight="1" x14ac:dyDescent="0.3">
      <c r="A8" s="132" t="s">
        <v>9</v>
      </c>
      <c r="B8" s="141" t="str">
        <f>VLOOKUP(B9,Матрица!A33:C127,3,FALSE)</f>
        <v>ГУ МЧС России по</v>
      </c>
      <c r="C8" s="141"/>
      <c r="D8" s="141"/>
    </row>
    <row r="9" spans="1:6" s="107" customFormat="1" ht="25.5" customHeight="1" x14ac:dyDescent="0.3">
      <c r="A9" s="132"/>
      <c r="B9" s="142" t="s">
        <v>10</v>
      </c>
      <c r="C9" s="143"/>
      <c r="D9" s="144"/>
    </row>
    <row r="10" spans="1:6" s="107" customFormat="1" ht="18.75" x14ac:dyDescent="0.3">
      <c r="A10" s="117" t="s">
        <v>11</v>
      </c>
      <c r="B10" s="145">
        <f>VLOOKUP(B9,Матрица!A33:B127,2,FALSE)</f>
        <v>1149</v>
      </c>
      <c r="C10" s="145"/>
      <c r="D10" s="145"/>
    </row>
    <row r="11" spans="1:6" s="107" customFormat="1" ht="18.75" x14ac:dyDescent="0.3">
      <c r="A11" s="118"/>
      <c r="B11" s="119" t="s">
        <v>12</v>
      </c>
      <c r="C11" s="120"/>
      <c r="D11" s="119" t="s">
        <v>13</v>
      </c>
    </row>
    <row r="12" spans="1:6" s="107" customFormat="1" ht="31.5" x14ac:dyDescent="0.3">
      <c r="A12" s="115" t="s">
        <v>14</v>
      </c>
      <c r="B12" s="121">
        <v>4</v>
      </c>
      <c r="C12" s="122"/>
      <c r="D12" s="121">
        <v>2023</v>
      </c>
      <c r="E12" s="124"/>
    </row>
    <row r="13" spans="1:6" s="107" customFormat="1" ht="18.75" x14ac:dyDescent="0.3">
      <c r="A13" s="114"/>
      <c r="B13" s="146"/>
      <c r="C13" s="146"/>
      <c r="D13" s="146"/>
    </row>
    <row r="14" spans="1:6" ht="47.25" x14ac:dyDescent="0.4">
      <c r="A14" s="115" t="s">
        <v>15</v>
      </c>
      <c r="B14" s="135" t="s">
        <v>279</v>
      </c>
      <c r="C14" s="136"/>
      <c r="D14" s="137"/>
      <c r="F14" s="109" t="s">
        <v>16</v>
      </c>
    </row>
    <row r="15" spans="1:6" x14ac:dyDescent="0.4">
      <c r="A15" s="114"/>
      <c r="B15" s="127"/>
      <c r="C15" s="127"/>
      <c r="D15" s="127"/>
    </row>
    <row r="16" spans="1:6" ht="31.5" x14ac:dyDescent="0.4">
      <c r="A16" s="115" t="s">
        <v>17</v>
      </c>
      <c r="B16" s="138">
        <v>88162765121</v>
      </c>
      <c r="C16" s="139"/>
      <c r="D16" s="140"/>
    </row>
    <row r="17" spans="1:6" x14ac:dyDescent="0.4">
      <c r="A17" s="114"/>
      <c r="B17" s="127"/>
      <c r="C17" s="127"/>
      <c r="D17" s="127"/>
      <c r="F17" s="125"/>
    </row>
    <row r="18" spans="1:6" ht="31.5" x14ac:dyDescent="0.4">
      <c r="A18" s="115" t="s">
        <v>18</v>
      </c>
      <c r="B18" s="128" t="s">
        <v>19</v>
      </c>
      <c r="C18" s="129"/>
      <c r="D18" s="130"/>
    </row>
    <row r="19" spans="1:6" x14ac:dyDescent="0.4">
      <c r="A19" s="114"/>
      <c r="B19" s="127"/>
      <c r="C19" s="127"/>
      <c r="D19" s="127"/>
    </row>
    <row r="20" spans="1:6" ht="47.25" x14ac:dyDescent="0.4">
      <c r="A20" s="123" t="s">
        <v>20</v>
      </c>
      <c r="B20" s="128" t="s">
        <v>21</v>
      </c>
      <c r="C20" s="129"/>
      <c r="D20" s="130"/>
    </row>
    <row r="21" spans="1:6" x14ac:dyDescent="0.4">
      <c r="A21" s="114"/>
      <c r="B21" s="131"/>
      <c r="C21" s="131"/>
      <c r="D21" s="131"/>
      <c r="F21" s="125"/>
    </row>
    <row r="22" spans="1:6" hidden="1" x14ac:dyDescent="0.4">
      <c r="F22" s="125"/>
    </row>
    <row r="23" spans="1:6" hidden="1" x14ac:dyDescent="0.4">
      <c r="F23" s="125"/>
    </row>
    <row r="24" spans="1:6" hidden="1" x14ac:dyDescent="0.4">
      <c r="F24" s="125"/>
    </row>
    <row r="25" spans="1:6" hidden="1" x14ac:dyDescent="0.4">
      <c r="F25" s="125"/>
    </row>
    <row r="26" spans="1:6" hidden="1" x14ac:dyDescent="0.4">
      <c r="F26" s="125"/>
    </row>
    <row r="27" spans="1:6" hidden="1" x14ac:dyDescent="0.4">
      <c r="F27" s="125"/>
    </row>
    <row r="28" spans="1:6" hidden="1" x14ac:dyDescent="0.4">
      <c r="F28" s="125"/>
    </row>
    <row r="29" spans="1:6" hidden="1" x14ac:dyDescent="0.4">
      <c r="F29" s="125"/>
    </row>
    <row r="30" spans="1:6" hidden="1" x14ac:dyDescent="0.4">
      <c r="F30" s="125"/>
    </row>
    <row r="31" spans="1:6" hidden="1" x14ac:dyDescent="0.4">
      <c r="F31" s="125"/>
    </row>
    <row r="32" spans="1:6" hidden="1" x14ac:dyDescent="0.4">
      <c r="F32" s="125"/>
    </row>
    <row r="33" spans="6:6" hidden="1" x14ac:dyDescent="0.4">
      <c r="F33" s="125"/>
    </row>
    <row r="34" spans="6:6" hidden="1" x14ac:dyDescent="0.4">
      <c r="F34" s="126"/>
    </row>
    <row r="35" spans="6:6" hidden="1" x14ac:dyDescent="0.4">
      <c r="F35" s="125"/>
    </row>
    <row r="36" spans="6:6" hidden="1" x14ac:dyDescent="0.4"/>
    <row r="37" spans="6:6" hidden="1" x14ac:dyDescent="0.4"/>
    <row r="38" spans="6:6" hidden="1" x14ac:dyDescent="0.4"/>
    <row r="39" spans="6:6" hidden="1" x14ac:dyDescent="0.4"/>
    <row r="40" spans="6:6" hidden="1" x14ac:dyDescent="0.4"/>
    <row r="41" spans="6:6" hidden="1" x14ac:dyDescent="0.4"/>
    <row r="42" spans="6:6" hidden="1" x14ac:dyDescent="0.4"/>
    <row r="43" spans="6:6" hidden="1" x14ac:dyDescent="0.4"/>
    <row r="44" spans="6:6" hidden="1" x14ac:dyDescent="0.4"/>
    <row r="45" spans="6:6" hidden="1" x14ac:dyDescent="0.4"/>
    <row r="46" spans="6:6" hidden="1" x14ac:dyDescent="0.4"/>
    <row r="47" spans="6:6" hidden="1" x14ac:dyDescent="0.4"/>
    <row r="48" spans="6:6" hidden="1" x14ac:dyDescent="0.4"/>
    <row r="49" hidden="1" x14ac:dyDescent="0.4"/>
    <row r="50" hidden="1" x14ac:dyDescent="0.4"/>
    <row r="51" hidden="1" x14ac:dyDescent="0.4"/>
  </sheetData>
  <sheetProtection password="C900" sheet="1" objects="1" scenarios="1" selectLockedCells="1"/>
  <mergeCells count="20">
    <mergeCell ref="A1:D1"/>
    <mergeCell ref="A2:B2"/>
    <mergeCell ref="A4:D4"/>
    <mergeCell ref="B5:D5"/>
    <mergeCell ref="B6:D6"/>
    <mergeCell ref="B19:D19"/>
    <mergeCell ref="B20:D20"/>
    <mergeCell ref="B21:D21"/>
    <mergeCell ref="A8:A9"/>
    <mergeCell ref="C2:C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3:D13"/>
  </mergeCells>
  <conditionalFormatting sqref="B6:D6">
    <cfRule type="expression" dxfId="17" priority="11">
      <formula>NOT(ISTEXT(B6))</formula>
    </cfRule>
  </conditionalFormatting>
  <conditionalFormatting sqref="B8:D8">
    <cfRule type="cellIs" dxfId="16" priority="7" operator="equal">
      <formula>0</formula>
    </cfRule>
  </conditionalFormatting>
  <conditionalFormatting sqref="B9:D9">
    <cfRule type="expression" dxfId="15" priority="12" stopIfTrue="1">
      <formula>NOT(ISTEXT(B9))</formula>
    </cfRule>
    <cfRule type="cellIs" dxfId="14" priority="8" operator="equal">
      <formula>0</formula>
    </cfRule>
  </conditionalFormatting>
  <conditionalFormatting sqref="B10:D10">
    <cfRule type="containsErrors" dxfId="13" priority="9">
      <formula>ISERROR(B10)</formula>
    </cfRule>
    <cfRule type="cellIs" dxfId="12" priority="10" operator="equal">
      <formula>0</formula>
    </cfRule>
  </conditionalFormatting>
  <conditionalFormatting sqref="B12">
    <cfRule type="expression" dxfId="11" priority="5" stopIfTrue="1">
      <formula>NOT(ISNUMBER(B12))</formula>
    </cfRule>
  </conditionalFormatting>
  <conditionalFormatting sqref="C12">
    <cfRule type="cellIs" dxfId="10" priority="4" stopIfTrue="1" operator="equal">
      <formula>0</formula>
    </cfRule>
  </conditionalFormatting>
  <conditionalFormatting sqref="D12">
    <cfRule type="expression" dxfId="9" priority="6">
      <formula>NOT(ISNUMBER(D12))</formula>
    </cfRule>
  </conditionalFormatting>
  <conditionalFormatting sqref="B14:D14">
    <cfRule type="expression" dxfId="8" priority="3" stopIfTrue="1">
      <formula>NOT(ISTEXT(B14))</formula>
    </cfRule>
  </conditionalFormatting>
  <conditionalFormatting sqref="B18:D18">
    <cfRule type="expression" dxfId="7" priority="2" stopIfTrue="1">
      <formula>NOT(ISTEXT(B18))</formula>
    </cfRule>
  </conditionalFormatting>
  <conditionalFormatting sqref="B20:D20">
    <cfRule type="expression" dxfId="6" priority="1" stopIfTrue="1">
      <formula>NOT(ISTEXT(B20))</formula>
    </cfRule>
  </conditionalFormatting>
  <dataValidations count="9">
    <dataValidation allowBlank="1" showInputMessage="1" showErrorMessage="1" promptTitle="ВВЕДИТЕ" prompt="адрес эл.почты_x000a__x000a_Пример: vniipo16@mail.ru" sqref="B18:D18"/>
    <dataValidation type="whole" operator="greaterThanOrEqual" allowBlank="1" showInputMessage="1" showErrorMessage="1" promptTitle="ВВЕДИТЕ" prompt="отчетный год_x000a__x000a_Пример:_x000a_2021" sqref="D12">
      <formula1>2021</formula1>
    </dataValidation>
    <dataValidation type="whole" operator="greaterThanOrEqual" allowBlank="1" showInputMessage="1" showErrorMessage="1" promptTitle="ВВЕДИТЕ" prompt="отчетный год_x000a__x000a_Пример:_x000a_2015" sqref="E12">
      <formula1>2015</formula1>
    </dataValidation>
    <dataValidation allowBlank="1" showInputMessage="1" showErrorMessage="1" promptTitle="ЗАПОЛНИТЕ" prompt="текстовое поле" sqref="B14:D14"/>
    <dataValidation type="list" showInputMessage="1" showErrorMessage="1" promptTitle="ВЫБЕРИТЕ ИЗ СПИСКА" prompt="отчетный период" sqref="B12">
      <formula1>Квартал</formula1>
    </dataValidation>
    <dataValidation type="list" allowBlank="1" showInputMessage="1" showErrorMessage="1" promptTitle="ВЫБЕРИТЕ ИЗ СПИСКА" prompt="ГУ МЧС России по:" sqref="B9:D9">
      <formula1>Субъекты</formula1>
    </dataValidation>
    <dataValidation allowBlank="1" showInputMessage="1" showErrorMessage="1" promptTitle="ВВЕДИТЕ" prompt="адрес эл.почты_x000a__x000a_Пример: 35000@mchs.ru" sqref="B20:D20"/>
    <dataValidation type="whole" operator="greaterThan" allowBlank="1" showInputMessage="1" showErrorMessage="1" promptTitle="Введите" prompt="8 (код города) номер телефона_x000a__x000a_Пример:_x000a_84955217632" sqref="B16:D16">
      <formula1>1</formula1>
    </dataValidation>
    <dataValidation type="list" allowBlank="1" showInputMessage="1" showErrorMessage="1" promptTitle="ВЫБЕРИТЕ ИЗ СПИСКА" prompt="Федеральный округ" sqref="B6:D6">
      <formula1>РЦ</formula1>
    </dataValidation>
  </dataValidations>
  <printOptions horizontalCentered="1"/>
  <pageMargins left="0.78740157480314998" right="0.59055118110236204" top="0.78740157480314998" bottom="0.78740157480314998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5117038483843"/>
  </sheetPr>
  <dimension ref="A4:S221"/>
  <sheetViews>
    <sheetView tabSelected="1" topLeftCell="A97" zoomScale="70" zoomScaleNormal="70" zoomScaleSheetLayoutView="90" zoomScalePageLayoutView="90" workbookViewId="0">
      <selection activeCell="I95" sqref="I95"/>
    </sheetView>
  </sheetViews>
  <sheetFormatPr defaultColWidth="0" defaultRowHeight="12" zeroHeight="1" x14ac:dyDescent="0.25"/>
  <cols>
    <col min="1" max="1" width="16.7109375" style="45" customWidth="1"/>
    <col min="2" max="2" width="27.85546875" style="45" customWidth="1"/>
    <col min="3" max="3" width="18.7109375" style="45" customWidth="1"/>
    <col min="4" max="4" width="23" style="45" customWidth="1"/>
    <col min="5" max="5" width="8.5703125" style="45" customWidth="1"/>
    <col min="6" max="6" width="12" style="45" customWidth="1"/>
    <col min="7" max="9" width="13.7109375" style="45" customWidth="1"/>
    <col min="10" max="10" width="1" style="45" customWidth="1"/>
    <col min="11" max="14" width="6.7109375" style="45" customWidth="1"/>
    <col min="15" max="16" width="3.7109375" style="45" customWidth="1"/>
    <col min="17" max="17" width="42.42578125" style="45" customWidth="1"/>
    <col min="18" max="18" width="1.7109375" style="45" customWidth="1"/>
    <col min="19" max="16384" width="11.5703125" style="45" hidden="1"/>
  </cols>
  <sheetData>
    <row r="4" spans="1:18" ht="12.75" x14ac:dyDescent="0.25">
      <c r="A4" s="46"/>
      <c r="B4" s="46"/>
      <c r="G4" s="50"/>
      <c r="H4" s="188" t="str">
        <f>'Учет. данные'!A2</f>
        <v>Приказ МЧС России</v>
      </c>
      <c r="I4" s="188"/>
      <c r="L4" s="50"/>
      <c r="M4" s="50"/>
      <c r="N4" s="50"/>
      <c r="O4" s="50"/>
      <c r="P4" s="50"/>
      <c r="Q4" s="50"/>
      <c r="R4" s="50"/>
    </row>
    <row r="5" spans="1:18" ht="12.75" x14ac:dyDescent="0.25">
      <c r="A5" s="46"/>
      <c r="B5" s="46"/>
      <c r="C5" s="46"/>
      <c r="D5" s="46"/>
      <c r="G5" s="50"/>
      <c r="H5" s="189" t="str">
        <f>'Учет. данные'!A3</f>
        <v>от 22.12.2021 № 900</v>
      </c>
      <c r="I5" s="189"/>
      <c r="L5" s="50"/>
      <c r="M5" s="50"/>
      <c r="N5" s="50"/>
      <c r="O5" s="50"/>
      <c r="P5" s="50"/>
      <c r="Q5" s="50"/>
      <c r="R5" s="50"/>
    </row>
    <row r="6" spans="1:18" ht="12.75" x14ac:dyDescent="0.25">
      <c r="A6" s="46"/>
      <c r="B6" s="46"/>
      <c r="C6" s="46"/>
      <c r="D6" s="46"/>
      <c r="G6" s="50"/>
      <c r="H6" s="51" t="s">
        <v>22</v>
      </c>
      <c r="I6" s="73" t="str">
        <f>'Учет. данные'!C2</f>
        <v>6-ГПН</v>
      </c>
      <c r="L6" s="50"/>
      <c r="M6" s="50"/>
      <c r="N6" s="50"/>
      <c r="O6" s="50"/>
      <c r="P6" s="50"/>
      <c r="Q6" s="50"/>
      <c r="R6" s="50"/>
    </row>
    <row r="7" spans="1:18" ht="12.75" x14ac:dyDescent="0.25">
      <c r="A7" s="46"/>
      <c r="B7" s="46"/>
      <c r="C7" s="46"/>
      <c r="D7" s="46"/>
      <c r="E7" s="46"/>
      <c r="G7" s="190" t="s">
        <v>23</v>
      </c>
      <c r="H7" s="190"/>
      <c r="I7" s="190"/>
      <c r="J7" s="74"/>
      <c r="K7" s="74"/>
      <c r="L7" s="50"/>
      <c r="M7" s="50"/>
      <c r="N7" s="50"/>
      <c r="O7" s="50"/>
      <c r="P7" s="50"/>
      <c r="Q7" s="50"/>
      <c r="R7" s="50"/>
    </row>
    <row r="8" spans="1:18" ht="12.75" x14ac:dyDescent="0.25">
      <c r="C8" s="46"/>
      <c r="D8" s="46"/>
      <c r="E8" s="46"/>
      <c r="G8" s="50"/>
      <c r="H8" s="50"/>
      <c r="I8" s="75"/>
      <c r="J8" s="75"/>
      <c r="K8" s="75"/>
      <c r="L8" s="50"/>
      <c r="M8" s="50"/>
      <c r="N8" s="50"/>
      <c r="O8" s="50"/>
      <c r="P8" s="50"/>
      <c r="Q8" s="50"/>
      <c r="R8" s="50"/>
    </row>
    <row r="9" spans="1:18" s="43" customFormat="1" ht="15.75" x14ac:dyDescent="0.25">
      <c r="A9" s="191" t="s">
        <v>24</v>
      </c>
      <c r="B9" s="191"/>
      <c r="C9" s="191"/>
      <c r="D9" s="191"/>
      <c r="E9" s="191"/>
      <c r="F9" s="191"/>
      <c r="G9" s="191"/>
      <c r="H9" s="191"/>
    </row>
    <row r="10" spans="1:18" ht="45" customHeight="1" x14ac:dyDescent="0.25">
      <c r="A10" s="192" t="s">
        <v>25</v>
      </c>
      <c r="B10" s="192"/>
      <c r="C10" s="192"/>
      <c r="D10" s="192"/>
      <c r="E10" s="192"/>
      <c r="F10" s="192"/>
      <c r="G10" s="192"/>
      <c r="H10" s="192"/>
      <c r="I10" s="192"/>
      <c r="J10" s="76"/>
      <c r="K10" s="76"/>
      <c r="L10" s="50"/>
      <c r="M10" s="50"/>
      <c r="N10" s="50"/>
      <c r="O10" s="50"/>
      <c r="P10" s="50"/>
      <c r="Q10" s="50"/>
      <c r="R10" s="50"/>
    </row>
    <row r="11" spans="1:18" ht="15.75" x14ac:dyDescent="0.25">
      <c r="A11" s="193" t="str">
        <f>CONCATENATE('Учет. данные'!B8," ",'Учет. данные'!B9)</f>
        <v>ГУ МЧС России по Новгородской области</v>
      </c>
      <c r="B11" s="193"/>
      <c r="C11" s="193"/>
      <c r="D11" s="193"/>
      <c r="E11" s="193"/>
      <c r="F11" s="193"/>
      <c r="G11" s="193"/>
      <c r="H11" s="193"/>
      <c r="I11" s="77"/>
      <c r="J11" s="77"/>
      <c r="K11" s="77"/>
      <c r="L11" s="50"/>
      <c r="M11" s="50"/>
      <c r="N11" s="50"/>
      <c r="O11" s="50"/>
      <c r="P11" s="50"/>
      <c r="Q11" s="50"/>
      <c r="R11" s="50"/>
    </row>
    <row r="12" spans="1:18" ht="15.75" customHeight="1" x14ac:dyDescent="0.25">
      <c r="A12" s="194" t="s">
        <v>26</v>
      </c>
      <c r="B12" s="194"/>
      <c r="C12" s="194"/>
      <c r="D12" s="194"/>
      <c r="E12" s="194"/>
      <c r="F12" s="194"/>
      <c r="G12" s="194"/>
      <c r="H12" s="194"/>
      <c r="I12" s="194"/>
      <c r="J12" s="78"/>
      <c r="K12" s="78"/>
      <c r="L12" s="50"/>
      <c r="M12" s="50"/>
      <c r="N12" s="50"/>
      <c r="O12" s="50"/>
      <c r="P12" s="50"/>
      <c r="Q12" s="50"/>
      <c r="R12" s="50"/>
    </row>
    <row r="13" spans="1:18" ht="15.75" customHeight="1" x14ac:dyDescent="0.25">
      <c r="A13" s="195" t="s">
        <v>27</v>
      </c>
      <c r="B13" s="195"/>
      <c r="C13" s="196" t="str">
        <f>CONCATENATE('Учет. данные'!B12," ",'Учет. данные'!B11," ",'Учет. данные'!D12)</f>
        <v>4 квартал 2023</v>
      </c>
      <c r="D13" s="196"/>
      <c r="E13" s="196"/>
      <c r="F13" s="52" t="s">
        <v>28</v>
      </c>
      <c r="G13" s="53"/>
      <c r="J13" s="50"/>
      <c r="L13" s="50"/>
      <c r="M13" s="50"/>
      <c r="N13" s="50"/>
      <c r="O13" s="50"/>
      <c r="P13" s="50"/>
      <c r="Q13" s="50"/>
      <c r="R13" s="50"/>
    </row>
    <row r="14" spans="1:18" ht="10.5" customHeight="1" x14ac:dyDescent="0.25"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1:18" ht="36.75" customHeight="1" x14ac:dyDescent="0.25">
      <c r="A15" s="181" t="s">
        <v>29</v>
      </c>
      <c r="B15" s="181"/>
      <c r="C15" s="181"/>
      <c r="D15" s="181"/>
      <c r="E15" s="181" t="s">
        <v>30</v>
      </c>
      <c r="F15" s="181" t="s">
        <v>31</v>
      </c>
      <c r="G15" s="181" t="s">
        <v>32</v>
      </c>
      <c r="H15" s="181"/>
      <c r="I15" s="181"/>
      <c r="J15" s="50"/>
      <c r="K15" s="187" t="s">
        <v>33</v>
      </c>
      <c r="L15" s="187"/>
      <c r="M15" s="187"/>
      <c r="N15" s="187"/>
      <c r="O15" s="187"/>
      <c r="P15" s="187"/>
      <c r="Q15" s="187"/>
    </row>
    <row r="16" spans="1:18" ht="43.5" customHeight="1" x14ac:dyDescent="0.25">
      <c r="A16" s="181"/>
      <c r="B16" s="181"/>
      <c r="C16" s="181"/>
      <c r="D16" s="181"/>
      <c r="E16" s="181"/>
      <c r="F16" s="181"/>
      <c r="G16" s="47" t="s">
        <v>34</v>
      </c>
      <c r="H16" s="47" t="s">
        <v>35</v>
      </c>
      <c r="I16" s="47" t="s">
        <v>36</v>
      </c>
      <c r="K16" s="187"/>
      <c r="L16" s="187"/>
      <c r="M16" s="187"/>
      <c r="N16" s="187"/>
      <c r="O16" s="187"/>
      <c r="P16" s="187"/>
      <c r="Q16" s="187"/>
    </row>
    <row r="17" spans="1:17" ht="16.5" customHeight="1" x14ac:dyDescent="0.25">
      <c r="A17" s="181" t="s">
        <v>37</v>
      </c>
      <c r="B17" s="181"/>
      <c r="C17" s="181"/>
      <c r="D17" s="181"/>
      <c r="E17" s="47" t="s">
        <v>38</v>
      </c>
      <c r="F17" s="47">
        <v>1</v>
      </c>
      <c r="G17" s="47">
        <v>2</v>
      </c>
      <c r="H17" s="47">
        <v>3</v>
      </c>
      <c r="I17" s="47">
        <v>4</v>
      </c>
      <c r="K17" s="79">
        <v>1</v>
      </c>
      <c r="L17" s="79">
        <v>2</v>
      </c>
      <c r="M17" s="79">
        <v>3</v>
      </c>
      <c r="N17" s="79">
        <v>4</v>
      </c>
      <c r="O17" s="182" t="s">
        <v>39</v>
      </c>
      <c r="P17" s="182"/>
      <c r="Q17" s="182"/>
    </row>
    <row r="18" spans="1:17" ht="59.25" customHeight="1" x14ac:dyDescent="0.25">
      <c r="A18" s="181" t="s">
        <v>40</v>
      </c>
      <c r="B18" s="181"/>
      <c r="C18" s="181"/>
      <c r="D18" s="181"/>
      <c r="E18" s="181"/>
      <c r="F18" s="181"/>
      <c r="G18" s="181"/>
      <c r="H18" s="181"/>
      <c r="I18" s="181"/>
      <c r="K18" s="183"/>
      <c r="L18" s="183"/>
      <c r="M18" s="183"/>
      <c r="N18" s="183"/>
      <c r="O18" s="183"/>
      <c r="P18" s="183"/>
      <c r="Q18" s="183"/>
    </row>
    <row r="19" spans="1:17" ht="40.5" customHeight="1" x14ac:dyDescent="0.25">
      <c r="A19" s="179" t="s">
        <v>41</v>
      </c>
      <c r="B19" s="179"/>
      <c r="C19" s="179"/>
      <c r="D19" s="179"/>
      <c r="E19" s="54">
        <v>1</v>
      </c>
      <c r="F19" s="55">
        <f>SUM(G19:I19)</f>
        <v>469</v>
      </c>
      <c r="G19" s="56">
        <v>23</v>
      </c>
      <c r="H19" s="56">
        <v>79</v>
      </c>
      <c r="I19" s="56">
        <v>367</v>
      </c>
      <c r="K19" s="80">
        <f t="shared" ref="K19:K45" si="0">F19</f>
        <v>469</v>
      </c>
      <c r="L19" s="80">
        <f t="shared" ref="L19:L45" si="1">G19</f>
        <v>23</v>
      </c>
      <c r="M19" s="80">
        <f t="shared" ref="M19:M45" si="2">H19</f>
        <v>79</v>
      </c>
      <c r="N19" s="80">
        <f t="shared" ref="N19:N45" si="3">I19</f>
        <v>367</v>
      </c>
    </row>
    <row r="20" spans="1:17" ht="40.5" customHeight="1" x14ac:dyDescent="0.25">
      <c r="A20" s="184" t="s">
        <v>42</v>
      </c>
      <c r="B20" s="185"/>
      <c r="C20" s="157" t="s">
        <v>43</v>
      </c>
      <c r="D20" s="159"/>
      <c r="E20" s="54">
        <v>2</v>
      </c>
      <c r="F20" s="55">
        <f t="shared" ref="F20:F83" si="4">SUM(G20:I20)</f>
        <v>0</v>
      </c>
      <c r="G20" s="56">
        <v>0</v>
      </c>
      <c r="H20" s="56">
        <v>0</v>
      </c>
      <c r="I20" s="56">
        <v>0</v>
      </c>
      <c r="K20" s="80">
        <f t="shared" si="0"/>
        <v>0</v>
      </c>
      <c r="L20" s="80">
        <f t="shared" si="1"/>
        <v>0</v>
      </c>
      <c r="M20" s="80">
        <f t="shared" si="2"/>
        <v>0</v>
      </c>
      <c r="N20" s="80">
        <f t="shared" si="3"/>
        <v>0</v>
      </c>
      <c r="O20" s="84"/>
      <c r="P20" s="85"/>
      <c r="Q20" s="85"/>
    </row>
    <row r="21" spans="1:17" ht="32.25" customHeight="1" x14ac:dyDescent="0.25">
      <c r="A21" s="186"/>
      <c r="B21" s="185"/>
      <c r="C21" s="157" t="s">
        <v>44</v>
      </c>
      <c r="D21" s="159"/>
      <c r="E21" s="54">
        <v>3</v>
      </c>
      <c r="F21" s="55">
        <f t="shared" si="4"/>
        <v>0</v>
      </c>
      <c r="G21" s="56">
        <v>0</v>
      </c>
      <c r="H21" s="56">
        <v>0</v>
      </c>
      <c r="I21" s="56">
        <v>0</v>
      </c>
      <c r="K21" s="80">
        <f t="shared" si="0"/>
        <v>0</v>
      </c>
      <c r="L21" s="80">
        <f t="shared" si="1"/>
        <v>0</v>
      </c>
      <c r="M21" s="80">
        <f t="shared" si="2"/>
        <v>0</v>
      </c>
      <c r="N21" s="80">
        <f t="shared" si="3"/>
        <v>0</v>
      </c>
    </row>
    <row r="22" spans="1:17" ht="31.5" customHeight="1" x14ac:dyDescent="0.25">
      <c r="A22" s="180" t="s">
        <v>45</v>
      </c>
      <c r="B22" s="180"/>
      <c r="C22" s="179" t="s">
        <v>46</v>
      </c>
      <c r="D22" s="179"/>
      <c r="E22" s="54">
        <v>4</v>
      </c>
      <c r="F22" s="55">
        <f t="shared" si="4"/>
        <v>74168</v>
      </c>
      <c r="G22" s="56">
        <v>696</v>
      </c>
      <c r="H22" s="56">
        <v>678</v>
      </c>
      <c r="I22" s="56">
        <v>72794</v>
      </c>
      <c r="K22" s="80">
        <f t="shared" si="0"/>
        <v>74168</v>
      </c>
      <c r="L22" s="80">
        <f t="shared" si="1"/>
        <v>696</v>
      </c>
      <c r="M22" s="80">
        <f t="shared" si="2"/>
        <v>678</v>
      </c>
      <c r="N22" s="80">
        <f t="shared" si="3"/>
        <v>72794</v>
      </c>
      <c r="O22" s="86"/>
      <c r="P22" s="86"/>
      <c r="Q22" s="86"/>
    </row>
    <row r="23" spans="1:17" ht="27" customHeight="1" x14ac:dyDescent="0.25">
      <c r="A23" s="180"/>
      <c r="B23" s="180"/>
      <c r="C23" s="179" t="s">
        <v>47</v>
      </c>
      <c r="D23" s="179"/>
      <c r="E23" s="54">
        <v>5</v>
      </c>
      <c r="F23" s="55">
        <f t="shared" si="4"/>
        <v>99</v>
      </c>
      <c r="G23" s="56">
        <v>17</v>
      </c>
      <c r="H23" s="56">
        <v>17</v>
      </c>
      <c r="I23" s="56">
        <v>65</v>
      </c>
      <c r="K23" s="80">
        <f t="shared" si="0"/>
        <v>99</v>
      </c>
      <c r="L23" s="80">
        <f t="shared" si="1"/>
        <v>17</v>
      </c>
      <c r="M23" s="80">
        <f t="shared" si="2"/>
        <v>17</v>
      </c>
      <c r="N23" s="80">
        <f t="shared" si="3"/>
        <v>65</v>
      </c>
      <c r="O23" s="86"/>
      <c r="P23" s="86"/>
      <c r="Q23" s="86"/>
    </row>
    <row r="24" spans="1:17" ht="27" customHeight="1" x14ac:dyDescent="0.25">
      <c r="A24" s="180" t="s">
        <v>48</v>
      </c>
      <c r="B24" s="180"/>
      <c r="C24" s="179" t="s">
        <v>46</v>
      </c>
      <c r="D24" s="179"/>
      <c r="E24" s="54">
        <v>6</v>
      </c>
      <c r="F24" s="55">
        <f t="shared" si="4"/>
        <v>30422</v>
      </c>
      <c r="G24" s="56">
        <v>7484</v>
      </c>
      <c r="H24" s="56">
        <v>7965</v>
      </c>
      <c r="I24" s="56">
        <v>14973</v>
      </c>
      <c r="K24" s="80">
        <f t="shared" si="0"/>
        <v>30422</v>
      </c>
      <c r="L24" s="80">
        <f t="shared" si="1"/>
        <v>7484</v>
      </c>
      <c r="M24" s="80">
        <f t="shared" si="2"/>
        <v>7965</v>
      </c>
      <c r="N24" s="80">
        <f t="shared" si="3"/>
        <v>14973</v>
      </c>
      <c r="O24" s="86"/>
      <c r="P24" s="86"/>
      <c r="Q24" s="86"/>
    </row>
    <row r="25" spans="1:17" ht="26.25" customHeight="1" x14ac:dyDescent="0.25">
      <c r="A25" s="180"/>
      <c r="B25" s="180"/>
      <c r="C25" s="179" t="s">
        <v>47</v>
      </c>
      <c r="D25" s="179"/>
      <c r="E25" s="54">
        <v>7</v>
      </c>
      <c r="F25" s="55">
        <f t="shared" si="4"/>
        <v>74</v>
      </c>
      <c r="G25" s="56">
        <v>24</v>
      </c>
      <c r="H25" s="56">
        <v>24</v>
      </c>
      <c r="I25" s="56">
        <v>26</v>
      </c>
      <c r="K25" s="80">
        <f t="shared" si="0"/>
        <v>74</v>
      </c>
      <c r="L25" s="80">
        <f t="shared" si="1"/>
        <v>24</v>
      </c>
      <c r="M25" s="80">
        <f t="shared" si="2"/>
        <v>24</v>
      </c>
      <c r="N25" s="80">
        <f t="shared" si="3"/>
        <v>26</v>
      </c>
      <c r="O25" s="86"/>
      <c r="P25" s="86"/>
      <c r="Q25" s="86"/>
    </row>
    <row r="26" spans="1:17" ht="51.75" customHeight="1" x14ac:dyDescent="0.25">
      <c r="A26" s="158" t="s">
        <v>49</v>
      </c>
      <c r="B26" s="156"/>
      <c r="C26" s="156"/>
      <c r="D26" s="156"/>
      <c r="E26" s="54">
        <v>8</v>
      </c>
      <c r="F26" s="57">
        <f t="shared" si="4"/>
        <v>30</v>
      </c>
      <c r="G26" s="58" t="s">
        <v>50</v>
      </c>
      <c r="H26" s="59">
        <v>15</v>
      </c>
      <c r="I26" s="59">
        <v>15</v>
      </c>
      <c r="K26" s="80">
        <f t="shared" si="0"/>
        <v>30</v>
      </c>
      <c r="L26" s="80" t="str">
        <f t="shared" si="1"/>
        <v>Х</v>
      </c>
      <c r="M26" s="80">
        <f t="shared" si="2"/>
        <v>15</v>
      </c>
      <c r="N26" s="80">
        <f t="shared" si="3"/>
        <v>15</v>
      </c>
      <c r="O26" s="86"/>
      <c r="P26" s="86"/>
      <c r="Q26" s="86"/>
    </row>
    <row r="27" spans="1:17" ht="39.75" customHeight="1" x14ac:dyDescent="0.25">
      <c r="A27" s="158" t="s">
        <v>51</v>
      </c>
      <c r="B27" s="158"/>
      <c r="C27" s="157" t="s">
        <v>46</v>
      </c>
      <c r="D27" s="156"/>
      <c r="E27" s="60">
        <v>9</v>
      </c>
      <c r="F27" s="61">
        <f t="shared" si="4"/>
        <v>497</v>
      </c>
      <c r="G27" s="62">
        <v>68</v>
      </c>
      <c r="H27" s="62">
        <v>72</v>
      </c>
      <c r="I27" s="62">
        <v>357</v>
      </c>
      <c r="K27" s="80">
        <f t="shared" si="0"/>
        <v>497</v>
      </c>
      <c r="L27" s="80">
        <f t="shared" si="1"/>
        <v>68</v>
      </c>
      <c r="M27" s="80">
        <f t="shared" si="2"/>
        <v>72</v>
      </c>
      <c r="N27" s="80">
        <f t="shared" si="3"/>
        <v>357</v>
      </c>
      <c r="O27" s="166" t="s">
        <v>52</v>
      </c>
      <c r="P27" s="167"/>
      <c r="Q27" s="168"/>
    </row>
    <row r="28" spans="1:17" ht="35.25" customHeight="1" x14ac:dyDescent="0.25">
      <c r="A28" s="158"/>
      <c r="B28" s="158"/>
      <c r="C28" s="157" t="s">
        <v>53</v>
      </c>
      <c r="D28" s="156"/>
      <c r="E28" s="60">
        <v>10</v>
      </c>
      <c r="F28" s="61">
        <f t="shared" si="4"/>
        <v>11928</v>
      </c>
      <c r="G28" s="62">
        <v>3286</v>
      </c>
      <c r="H28" s="62">
        <v>3286</v>
      </c>
      <c r="I28" s="62">
        <v>5356</v>
      </c>
      <c r="K28" s="80">
        <f t="shared" si="0"/>
        <v>11928</v>
      </c>
      <c r="L28" s="80">
        <f t="shared" si="1"/>
        <v>3286</v>
      </c>
      <c r="M28" s="80">
        <f t="shared" si="2"/>
        <v>3286</v>
      </c>
      <c r="N28" s="80">
        <f t="shared" si="3"/>
        <v>5356</v>
      </c>
      <c r="O28" s="166" t="s">
        <v>54</v>
      </c>
      <c r="P28" s="167"/>
      <c r="Q28" s="168"/>
    </row>
    <row r="29" spans="1:17" ht="32.25" customHeight="1" x14ac:dyDescent="0.25">
      <c r="A29" s="155" t="s">
        <v>55</v>
      </c>
      <c r="B29" s="157" t="s">
        <v>56</v>
      </c>
      <c r="C29" s="157" t="s">
        <v>46</v>
      </c>
      <c r="D29" s="156"/>
      <c r="E29" s="54">
        <v>11</v>
      </c>
      <c r="F29" s="63">
        <f t="shared" si="4"/>
        <v>42</v>
      </c>
      <c r="G29" s="64">
        <v>15</v>
      </c>
      <c r="H29" s="64">
        <v>9</v>
      </c>
      <c r="I29" s="64">
        <v>18</v>
      </c>
      <c r="K29" s="80">
        <f t="shared" si="0"/>
        <v>42</v>
      </c>
      <c r="L29" s="80">
        <f t="shared" si="1"/>
        <v>15</v>
      </c>
      <c r="M29" s="80">
        <f t="shared" si="2"/>
        <v>9</v>
      </c>
      <c r="N29" s="80">
        <f t="shared" si="3"/>
        <v>18</v>
      </c>
      <c r="O29" s="86"/>
      <c r="P29" s="86"/>
      <c r="Q29" s="86"/>
    </row>
    <row r="30" spans="1:17" ht="29.25" customHeight="1" x14ac:dyDescent="0.25">
      <c r="A30" s="155"/>
      <c r="B30" s="157"/>
      <c r="C30" s="157" t="s">
        <v>53</v>
      </c>
      <c r="D30" s="156"/>
      <c r="E30" s="54">
        <v>12</v>
      </c>
      <c r="F30" s="55">
        <f t="shared" si="4"/>
        <v>2642</v>
      </c>
      <c r="G30" s="56">
        <v>798</v>
      </c>
      <c r="H30" s="56">
        <v>597</v>
      </c>
      <c r="I30" s="56">
        <v>1247</v>
      </c>
      <c r="K30" s="80">
        <f t="shared" si="0"/>
        <v>2642</v>
      </c>
      <c r="L30" s="80">
        <f t="shared" si="1"/>
        <v>798</v>
      </c>
      <c r="M30" s="80">
        <f t="shared" si="2"/>
        <v>597</v>
      </c>
      <c r="N30" s="80">
        <f t="shared" si="3"/>
        <v>1247</v>
      </c>
      <c r="O30" s="86"/>
      <c r="P30" s="86"/>
      <c r="Q30" s="86"/>
    </row>
    <row r="31" spans="1:17" ht="34.5" customHeight="1" x14ac:dyDescent="0.25">
      <c r="A31" s="155"/>
      <c r="B31" s="157" t="s">
        <v>57</v>
      </c>
      <c r="C31" s="157" t="s">
        <v>46</v>
      </c>
      <c r="D31" s="156"/>
      <c r="E31" s="54">
        <v>13</v>
      </c>
      <c r="F31" s="55">
        <f t="shared" si="4"/>
        <v>362</v>
      </c>
      <c r="G31" s="56">
        <v>53</v>
      </c>
      <c r="H31" s="56">
        <v>63</v>
      </c>
      <c r="I31" s="56">
        <v>246</v>
      </c>
      <c r="K31" s="80">
        <f t="shared" si="0"/>
        <v>362</v>
      </c>
      <c r="L31" s="80">
        <f t="shared" si="1"/>
        <v>53</v>
      </c>
      <c r="M31" s="80">
        <f t="shared" si="2"/>
        <v>63</v>
      </c>
      <c r="N31" s="80">
        <f t="shared" si="3"/>
        <v>246</v>
      </c>
      <c r="O31" s="86"/>
      <c r="P31" s="86"/>
      <c r="Q31" s="86"/>
    </row>
    <row r="32" spans="1:17" ht="24.75" customHeight="1" x14ac:dyDescent="0.25">
      <c r="A32" s="155"/>
      <c r="B32" s="157"/>
      <c r="C32" s="157" t="s">
        <v>53</v>
      </c>
      <c r="D32" s="156"/>
      <c r="E32" s="54">
        <v>14</v>
      </c>
      <c r="F32" s="55">
        <f t="shared" si="4"/>
        <v>9286</v>
      </c>
      <c r="G32" s="56">
        <v>2488</v>
      </c>
      <c r="H32" s="56">
        <v>2689</v>
      </c>
      <c r="I32" s="56">
        <v>4109</v>
      </c>
      <c r="K32" s="80">
        <f t="shared" si="0"/>
        <v>9286</v>
      </c>
      <c r="L32" s="80">
        <f t="shared" si="1"/>
        <v>2488</v>
      </c>
      <c r="M32" s="80">
        <f t="shared" si="2"/>
        <v>2689</v>
      </c>
      <c r="N32" s="80">
        <f t="shared" si="3"/>
        <v>4109</v>
      </c>
      <c r="O32" s="86"/>
      <c r="P32" s="86"/>
      <c r="Q32" s="86"/>
    </row>
    <row r="33" spans="1:19" ht="31.5" customHeight="1" x14ac:dyDescent="0.25">
      <c r="A33" s="155"/>
      <c r="B33" s="157" t="s">
        <v>58</v>
      </c>
      <c r="C33" s="157"/>
      <c r="D33" s="156"/>
      <c r="E33" s="54">
        <v>15</v>
      </c>
      <c r="F33" s="57">
        <f t="shared" si="4"/>
        <v>93</v>
      </c>
      <c r="G33" s="58" t="s">
        <v>50</v>
      </c>
      <c r="H33" s="58" t="s">
        <v>50</v>
      </c>
      <c r="I33" s="59">
        <v>93</v>
      </c>
      <c r="K33" s="80">
        <f t="shared" si="0"/>
        <v>93</v>
      </c>
      <c r="L33" s="80" t="str">
        <f t="shared" si="1"/>
        <v>Х</v>
      </c>
      <c r="M33" s="80" t="str">
        <f t="shared" si="2"/>
        <v>Х</v>
      </c>
      <c r="N33" s="80">
        <f t="shared" si="3"/>
        <v>93</v>
      </c>
    </row>
    <row r="34" spans="1:19" ht="57.75" customHeight="1" x14ac:dyDescent="0.25">
      <c r="A34" s="158" t="s">
        <v>59</v>
      </c>
      <c r="B34" s="158"/>
      <c r="C34" s="157" t="s">
        <v>60</v>
      </c>
      <c r="D34" s="156"/>
      <c r="E34" s="60">
        <v>16</v>
      </c>
      <c r="F34" s="61">
        <f t="shared" si="4"/>
        <v>426</v>
      </c>
      <c r="G34" s="65" t="s">
        <v>50</v>
      </c>
      <c r="H34" s="62">
        <v>61</v>
      </c>
      <c r="I34" s="62">
        <v>365</v>
      </c>
      <c r="K34" s="80">
        <f t="shared" si="0"/>
        <v>426</v>
      </c>
      <c r="L34" s="80" t="str">
        <f t="shared" si="1"/>
        <v>Х</v>
      </c>
      <c r="M34" s="80">
        <f t="shared" si="2"/>
        <v>61</v>
      </c>
      <c r="N34" s="80">
        <f t="shared" si="3"/>
        <v>365</v>
      </c>
      <c r="O34" s="166" t="s">
        <v>61</v>
      </c>
      <c r="P34" s="167"/>
      <c r="Q34" s="168"/>
    </row>
    <row r="35" spans="1:19" ht="45" customHeight="1" x14ac:dyDescent="0.25">
      <c r="A35" s="158"/>
      <c r="B35" s="158"/>
      <c r="C35" s="157" t="s">
        <v>53</v>
      </c>
      <c r="D35" s="156"/>
      <c r="E35" s="60">
        <v>17</v>
      </c>
      <c r="F35" s="61">
        <f t="shared" si="4"/>
        <v>30159</v>
      </c>
      <c r="G35" s="65" t="s">
        <v>50</v>
      </c>
      <c r="H35" s="62">
        <v>5173</v>
      </c>
      <c r="I35" s="62">
        <v>24986</v>
      </c>
      <c r="K35" s="80">
        <f t="shared" si="0"/>
        <v>30159</v>
      </c>
      <c r="L35" s="80" t="str">
        <f t="shared" si="1"/>
        <v>Х</v>
      </c>
      <c r="M35" s="80">
        <f t="shared" si="2"/>
        <v>5173</v>
      </c>
      <c r="N35" s="80">
        <f t="shared" si="3"/>
        <v>24986</v>
      </c>
      <c r="O35" s="166" t="s">
        <v>62</v>
      </c>
      <c r="P35" s="167"/>
      <c r="Q35" s="168"/>
    </row>
    <row r="36" spans="1:19" ht="31.5" customHeight="1" x14ac:dyDescent="0.25">
      <c r="A36" s="155" t="s">
        <v>55</v>
      </c>
      <c r="B36" s="157" t="s">
        <v>63</v>
      </c>
      <c r="C36" s="157" t="s">
        <v>46</v>
      </c>
      <c r="D36" s="156"/>
      <c r="E36" s="54">
        <v>18</v>
      </c>
      <c r="F36" s="63">
        <f t="shared" si="4"/>
        <v>33</v>
      </c>
      <c r="G36" s="66" t="s">
        <v>50</v>
      </c>
      <c r="H36" s="64">
        <v>5</v>
      </c>
      <c r="I36" s="64">
        <v>28</v>
      </c>
      <c r="K36" s="80">
        <f t="shared" si="0"/>
        <v>33</v>
      </c>
      <c r="L36" s="80" t="str">
        <f t="shared" si="1"/>
        <v>Х</v>
      </c>
      <c r="M36" s="80">
        <f t="shared" si="2"/>
        <v>5</v>
      </c>
      <c r="N36" s="80">
        <f t="shared" si="3"/>
        <v>28</v>
      </c>
      <c r="O36" s="86"/>
      <c r="P36" s="86"/>
      <c r="Q36" s="86"/>
    </row>
    <row r="37" spans="1:19" ht="31.5" customHeight="1" x14ac:dyDescent="0.25">
      <c r="A37" s="155"/>
      <c r="B37" s="157"/>
      <c r="C37" s="157" t="s">
        <v>53</v>
      </c>
      <c r="D37" s="156"/>
      <c r="E37" s="54">
        <v>19</v>
      </c>
      <c r="F37" s="55">
        <f t="shared" si="4"/>
        <v>3169</v>
      </c>
      <c r="G37" s="67" t="s">
        <v>50</v>
      </c>
      <c r="H37" s="56">
        <v>680</v>
      </c>
      <c r="I37" s="56">
        <v>2489</v>
      </c>
      <c r="K37" s="80">
        <f t="shared" si="0"/>
        <v>3169</v>
      </c>
      <c r="L37" s="80" t="str">
        <f t="shared" si="1"/>
        <v>Х</v>
      </c>
      <c r="M37" s="80">
        <f t="shared" si="2"/>
        <v>680</v>
      </c>
      <c r="N37" s="80">
        <f t="shared" si="3"/>
        <v>2489</v>
      </c>
      <c r="O37" s="86"/>
      <c r="P37" s="86"/>
      <c r="Q37" s="86"/>
    </row>
    <row r="38" spans="1:19" ht="31.5" customHeight="1" x14ac:dyDescent="0.25">
      <c r="A38" s="155"/>
      <c r="B38" s="157" t="s">
        <v>64</v>
      </c>
      <c r="C38" s="157" t="s">
        <v>46</v>
      </c>
      <c r="D38" s="156"/>
      <c r="E38" s="54">
        <v>20</v>
      </c>
      <c r="F38" s="55">
        <f t="shared" si="4"/>
        <v>7</v>
      </c>
      <c r="G38" s="67" t="s">
        <v>50</v>
      </c>
      <c r="H38" s="67" t="s">
        <v>50</v>
      </c>
      <c r="I38" s="56">
        <v>7</v>
      </c>
      <c r="K38" s="80">
        <f t="shared" si="0"/>
        <v>7</v>
      </c>
      <c r="L38" s="80" t="str">
        <f t="shared" si="1"/>
        <v>Х</v>
      </c>
      <c r="M38" s="80" t="str">
        <f t="shared" si="2"/>
        <v>Х</v>
      </c>
      <c r="N38" s="80">
        <f t="shared" si="3"/>
        <v>7</v>
      </c>
      <c r="O38" s="86"/>
      <c r="P38" s="86"/>
      <c r="Q38" s="86"/>
    </row>
    <row r="39" spans="1:19" ht="31.5" customHeight="1" x14ac:dyDescent="0.25">
      <c r="A39" s="155"/>
      <c r="B39" s="157"/>
      <c r="C39" s="157" t="s">
        <v>53</v>
      </c>
      <c r="D39" s="156"/>
      <c r="E39" s="54">
        <v>21</v>
      </c>
      <c r="F39" s="55">
        <f t="shared" si="4"/>
        <v>269</v>
      </c>
      <c r="G39" s="67" t="s">
        <v>50</v>
      </c>
      <c r="H39" s="67" t="s">
        <v>50</v>
      </c>
      <c r="I39" s="56">
        <v>269</v>
      </c>
      <c r="K39" s="80">
        <f t="shared" si="0"/>
        <v>269</v>
      </c>
      <c r="L39" s="80" t="str">
        <f t="shared" si="1"/>
        <v>Х</v>
      </c>
      <c r="M39" s="80" t="str">
        <f t="shared" si="2"/>
        <v>Х</v>
      </c>
      <c r="N39" s="80">
        <f t="shared" si="3"/>
        <v>269</v>
      </c>
      <c r="O39" s="86"/>
      <c r="P39" s="86"/>
      <c r="Q39" s="86"/>
    </row>
    <row r="40" spans="1:19" ht="31.5" customHeight="1" x14ac:dyDescent="0.25">
      <c r="A40" s="155"/>
      <c r="B40" s="157" t="s">
        <v>65</v>
      </c>
      <c r="C40" s="157" t="s">
        <v>46</v>
      </c>
      <c r="D40" s="156"/>
      <c r="E40" s="54">
        <v>22</v>
      </c>
      <c r="F40" s="55">
        <f t="shared" si="4"/>
        <v>118</v>
      </c>
      <c r="G40" s="67" t="s">
        <v>50</v>
      </c>
      <c r="H40" s="56">
        <v>5</v>
      </c>
      <c r="I40" s="56">
        <v>113</v>
      </c>
      <c r="K40" s="80">
        <f t="shared" si="0"/>
        <v>118</v>
      </c>
      <c r="L40" s="80" t="str">
        <f t="shared" si="1"/>
        <v>Х</v>
      </c>
      <c r="M40" s="80">
        <f t="shared" si="2"/>
        <v>5</v>
      </c>
      <c r="N40" s="80">
        <f t="shared" si="3"/>
        <v>113</v>
      </c>
      <c r="O40" s="86"/>
      <c r="P40" s="86"/>
      <c r="Q40" s="86"/>
    </row>
    <row r="41" spans="1:19" ht="31.5" customHeight="1" x14ac:dyDescent="0.25">
      <c r="A41" s="155"/>
      <c r="B41" s="157"/>
      <c r="C41" s="157" t="s">
        <v>53</v>
      </c>
      <c r="D41" s="156"/>
      <c r="E41" s="54">
        <v>23</v>
      </c>
      <c r="F41" s="55">
        <f t="shared" si="4"/>
        <v>12426</v>
      </c>
      <c r="G41" s="67" t="s">
        <v>50</v>
      </c>
      <c r="H41" s="56">
        <v>126</v>
      </c>
      <c r="I41" s="56">
        <v>12300</v>
      </c>
      <c r="K41" s="80">
        <f t="shared" si="0"/>
        <v>12426</v>
      </c>
      <c r="L41" s="80" t="str">
        <f t="shared" si="1"/>
        <v>Х</v>
      </c>
      <c r="M41" s="80">
        <f t="shared" si="2"/>
        <v>126</v>
      </c>
      <c r="N41" s="80">
        <f t="shared" si="3"/>
        <v>12300</v>
      </c>
      <c r="O41" s="86"/>
      <c r="P41" s="86"/>
      <c r="Q41" s="86"/>
    </row>
    <row r="42" spans="1:19" ht="31.5" customHeight="1" x14ac:dyDescent="0.25">
      <c r="A42" s="155"/>
      <c r="B42" s="158" t="s">
        <v>66</v>
      </c>
      <c r="C42" s="157" t="s">
        <v>46</v>
      </c>
      <c r="D42" s="156"/>
      <c r="E42" s="54">
        <v>24</v>
      </c>
      <c r="F42" s="55">
        <f t="shared" si="4"/>
        <v>133</v>
      </c>
      <c r="G42" s="67" t="s">
        <v>50</v>
      </c>
      <c r="H42" s="56">
        <v>23</v>
      </c>
      <c r="I42" s="56">
        <v>110</v>
      </c>
      <c r="K42" s="80">
        <f t="shared" si="0"/>
        <v>133</v>
      </c>
      <c r="L42" s="80" t="str">
        <f t="shared" si="1"/>
        <v>Х</v>
      </c>
      <c r="M42" s="80">
        <f t="shared" si="2"/>
        <v>23</v>
      </c>
      <c r="N42" s="80">
        <f t="shared" si="3"/>
        <v>110</v>
      </c>
      <c r="O42" s="86"/>
      <c r="P42" s="86"/>
      <c r="Q42" s="86"/>
    </row>
    <row r="43" spans="1:19" ht="26.25" customHeight="1" x14ac:dyDescent="0.25">
      <c r="A43" s="155"/>
      <c r="B43" s="158"/>
      <c r="C43" s="157" t="s">
        <v>53</v>
      </c>
      <c r="D43" s="156"/>
      <c r="E43" s="54">
        <v>25</v>
      </c>
      <c r="F43" s="55">
        <f t="shared" si="4"/>
        <v>7985</v>
      </c>
      <c r="G43" s="67" t="s">
        <v>50</v>
      </c>
      <c r="H43" s="56">
        <v>2489</v>
      </c>
      <c r="I43" s="56">
        <v>5496</v>
      </c>
      <c r="K43" s="80">
        <f t="shared" si="0"/>
        <v>7985</v>
      </c>
      <c r="L43" s="80" t="str">
        <f t="shared" si="1"/>
        <v>Х</v>
      </c>
      <c r="M43" s="80">
        <f t="shared" si="2"/>
        <v>2489</v>
      </c>
      <c r="N43" s="80">
        <f t="shared" si="3"/>
        <v>5496</v>
      </c>
      <c r="O43" s="86"/>
      <c r="P43" s="86"/>
      <c r="Q43" s="86"/>
    </row>
    <row r="44" spans="1:19" ht="26.25" customHeight="1" x14ac:dyDescent="0.25">
      <c r="A44" s="155"/>
      <c r="B44" s="157" t="s">
        <v>67</v>
      </c>
      <c r="C44" s="157" t="s">
        <v>46</v>
      </c>
      <c r="D44" s="156"/>
      <c r="E44" s="54">
        <v>26</v>
      </c>
      <c r="F44" s="55">
        <f t="shared" si="4"/>
        <v>135</v>
      </c>
      <c r="G44" s="67" t="s">
        <v>50</v>
      </c>
      <c r="H44" s="56">
        <v>28</v>
      </c>
      <c r="I44" s="56">
        <v>107</v>
      </c>
      <c r="K44" s="80">
        <f t="shared" si="0"/>
        <v>135</v>
      </c>
      <c r="L44" s="80" t="str">
        <f t="shared" si="1"/>
        <v>Х</v>
      </c>
      <c r="M44" s="80">
        <f t="shared" si="2"/>
        <v>28</v>
      </c>
      <c r="N44" s="80">
        <f t="shared" si="3"/>
        <v>107</v>
      </c>
      <c r="O44" s="86"/>
      <c r="P44" s="86"/>
      <c r="Q44" s="86"/>
    </row>
    <row r="45" spans="1:19" ht="26.25" customHeight="1" x14ac:dyDescent="0.25">
      <c r="A45" s="155"/>
      <c r="B45" s="157"/>
      <c r="C45" s="157" t="s">
        <v>53</v>
      </c>
      <c r="D45" s="156"/>
      <c r="E45" s="54">
        <v>27</v>
      </c>
      <c r="F45" s="55">
        <f t="shared" si="4"/>
        <v>6310</v>
      </c>
      <c r="G45" s="67" t="s">
        <v>50</v>
      </c>
      <c r="H45" s="56">
        <v>1878</v>
      </c>
      <c r="I45" s="56">
        <v>4432</v>
      </c>
      <c r="K45" s="80">
        <f t="shared" si="0"/>
        <v>6310</v>
      </c>
      <c r="L45" s="80" t="str">
        <f t="shared" si="1"/>
        <v>Х</v>
      </c>
      <c r="M45" s="80">
        <f t="shared" si="2"/>
        <v>1878</v>
      </c>
      <c r="N45" s="80">
        <f t="shared" si="3"/>
        <v>4432</v>
      </c>
      <c r="O45" s="86"/>
      <c r="P45" s="86"/>
      <c r="Q45" s="86"/>
    </row>
    <row r="46" spans="1:19" ht="39.950000000000003" customHeight="1" x14ac:dyDescent="0.25">
      <c r="A46" s="175" t="s">
        <v>68</v>
      </c>
      <c r="B46" s="176"/>
      <c r="C46" s="176"/>
      <c r="D46" s="176"/>
      <c r="E46" s="176"/>
      <c r="F46" s="176"/>
      <c r="G46" s="176"/>
      <c r="H46" s="176"/>
      <c r="I46" s="177"/>
      <c r="K46" s="178"/>
      <c r="L46" s="178"/>
      <c r="M46" s="178"/>
      <c r="N46" s="178"/>
      <c r="O46" s="87"/>
      <c r="P46" s="87"/>
      <c r="Q46" s="87"/>
      <c r="S46" s="44"/>
    </row>
    <row r="47" spans="1:19" s="44" customFormat="1" ht="31.5" customHeight="1" x14ac:dyDescent="0.25">
      <c r="A47" s="157" t="s">
        <v>69</v>
      </c>
      <c r="B47" s="157"/>
      <c r="C47" s="157" t="s">
        <v>46</v>
      </c>
      <c r="D47" s="156"/>
      <c r="E47" s="54">
        <v>28</v>
      </c>
      <c r="F47" s="57">
        <f t="shared" si="4"/>
        <v>31</v>
      </c>
      <c r="G47" s="68" t="s">
        <v>50</v>
      </c>
      <c r="H47" s="68" t="s">
        <v>50</v>
      </c>
      <c r="I47" s="81">
        <v>31</v>
      </c>
      <c r="K47" s="82">
        <f t="shared" ref="K47:K50" si="5">F47</f>
        <v>31</v>
      </c>
      <c r="L47" s="82" t="str">
        <f t="shared" ref="L47:L67" si="6">G47</f>
        <v>Х</v>
      </c>
      <c r="M47" s="82" t="str">
        <f t="shared" ref="M47:M67" si="7">H47</f>
        <v>Х</v>
      </c>
      <c r="N47" s="82">
        <f t="shared" ref="N47:N67" si="8">I47</f>
        <v>31</v>
      </c>
      <c r="O47" s="88"/>
      <c r="P47" s="88"/>
      <c r="Q47" s="88"/>
    </row>
    <row r="48" spans="1:19" s="44" customFormat="1" ht="50.25" customHeight="1" x14ac:dyDescent="0.25">
      <c r="A48" s="157"/>
      <c r="B48" s="157"/>
      <c r="C48" s="157" t="s">
        <v>70</v>
      </c>
      <c r="D48" s="156"/>
      <c r="E48" s="60">
        <v>29</v>
      </c>
      <c r="F48" s="55">
        <f t="shared" si="4"/>
        <v>57</v>
      </c>
      <c r="G48" s="69" t="s">
        <v>50</v>
      </c>
      <c r="H48" s="69" t="s">
        <v>50</v>
      </c>
      <c r="I48" s="69">
        <f>SUM(I49:I50)</f>
        <v>57</v>
      </c>
      <c r="K48" s="82">
        <f t="shared" si="5"/>
        <v>57</v>
      </c>
      <c r="L48" s="82" t="str">
        <f t="shared" si="6"/>
        <v>Х</v>
      </c>
      <c r="M48" s="82" t="str">
        <f t="shared" si="7"/>
        <v>Х</v>
      </c>
      <c r="N48" s="89">
        <f t="shared" si="8"/>
        <v>57</v>
      </c>
      <c r="O48" s="172" t="s">
        <v>71</v>
      </c>
      <c r="P48" s="173"/>
      <c r="Q48" s="174"/>
    </row>
    <row r="49" spans="1:17" s="44" customFormat="1" ht="32.25" customHeight="1" x14ac:dyDescent="0.25">
      <c r="A49" s="158" t="s">
        <v>72</v>
      </c>
      <c r="B49" s="158"/>
      <c r="C49" s="157" t="s">
        <v>73</v>
      </c>
      <c r="D49" s="156"/>
      <c r="E49" s="54">
        <v>30</v>
      </c>
      <c r="F49" s="63">
        <f t="shared" si="4"/>
        <v>29</v>
      </c>
      <c r="G49" s="70" t="s">
        <v>50</v>
      </c>
      <c r="H49" s="70" t="s">
        <v>50</v>
      </c>
      <c r="I49" s="83">
        <v>29</v>
      </c>
      <c r="K49" s="82">
        <f t="shared" si="5"/>
        <v>29</v>
      </c>
      <c r="L49" s="82" t="str">
        <f t="shared" si="6"/>
        <v>Х</v>
      </c>
      <c r="M49" s="82" t="str">
        <f t="shared" si="7"/>
        <v>Х</v>
      </c>
      <c r="N49" s="82">
        <f t="shared" si="8"/>
        <v>29</v>
      </c>
      <c r="O49" s="88"/>
      <c r="P49" s="88"/>
      <c r="Q49" s="88"/>
    </row>
    <row r="50" spans="1:17" s="44" customFormat="1" ht="27.75" customHeight="1" x14ac:dyDescent="0.25">
      <c r="A50" s="158" t="s">
        <v>74</v>
      </c>
      <c r="B50" s="158"/>
      <c r="C50" s="157" t="s">
        <v>73</v>
      </c>
      <c r="D50" s="156"/>
      <c r="E50" s="54">
        <v>31</v>
      </c>
      <c r="F50" s="55">
        <f t="shared" si="4"/>
        <v>28</v>
      </c>
      <c r="G50" s="71" t="s">
        <v>50</v>
      </c>
      <c r="H50" s="71" t="s">
        <v>50</v>
      </c>
      <c r="I50" s="72">
        <v>28</v>
      </c>
      <c r="K50" s="82">
        <f t="shared" si="5"/>
        <v>28</v>
      </c>
      <c r="L50" s="82" t="str">
        <f t="shared" si="6"/>
        <v>Х</v>
      </c>
      <c r="M50" s="82" t="str">
        <f t="shared" si="7"/>
        <v>Х</v>
      </c>
      <c r="N50" s="82">
        <f t="shared" si="8"/>
        <v>28</v>
      </c>
      <c r="O50" s="88"/>
      <c r="P50" s="88"/>
      <c r="Q50" s="88"/>
    </row>
    <row r="51" spans="1:17" s="44" customFormat="1" ht="78.75" customHeight="1" x14ac:dyDescent="0.25">
      <c r="A51" s="158" t="s">
        <v>75</v>
      </c>
      <c r="B51" s="158"/>
      <c r="C51" s="157" t="s">
        <v>73</v>
      </c>
      <c r="D51" s="156"/>
      <c r="E51" s="54">
        <v>32</v>
      </c>
      <c r="F51" s="55">
        <f t="shared" si="4"/>
        <v>36</v>
      </c>
      <c r="G51" s="71" t="s">
        <v>50</v>
      </c>
      <c r="H51" s="71" t="s">
        <v>50</v>
      </c>
      <c r="I51" s="72">
        <v>36</v>
      </c>
      <c r="K51" s="82">
        <f t="shared" ref="K51:K82" si="9">F51</f>
        <v>36</v>
      </c>
      <c r="L51" s="82" t="str">
        <f t="shared" si="6"/>
        <v>Х</v>
      </c>
      <c r="M51" s="82" t="str">
        <f t="shared" si="7"/>
        <v>Х</v>
      </c>
      <c r="N51" s="82">
        <f t="shared" si="8"/>
        <v>36</v>
      </c>
      <c r="O51" s="88"/>
      <c r="P51" s="88"/>
      <c r="Q51" s="88"/>
    </row>
    <row r="52" spans="1:17" s="44" customFormat="1" ht="39.950000000000003" customHeight="1" x14ac:dyDescent="0.25">
      <c r="A52" s="158" t="s">
        <v>76</v>
      </c>
      <c r="B52" s="158"/>
      <c r="C52" s="157" t="s">
        <v>46</v>
      </c>
      <c r="D52" s="156"/>
      <c r="E52" s="54">
        <v>33</v>
      </c>
      <c r="F52" s="55">
        <f t="shared" si="4"/>
        <v>91</v>
      </c>
      <c r="G52" s="71" t="s">
        <v>50</v>
      </c>
      <c r="H52" s="71" t="s">
        <v>50</v>
      </c>
      <c r="I52" s="72">
        <v>91</v>
      </c>
      <c r="K52" s="82">
        <f t="shared" si="9"/>
        <v>91</v>
      </c>
      <c r="L52" s="82" t="str">
        <f t="shared" si="6"/>
        <v>Х</v>
      </c>
      <c r="M52" s="82" t="str">
        <f t="shared" si="7"/>
        <v>Х</v>
      </c>
      <c r="N52" s="82">
        <f t="shared" si="8"/>
        <v>91</v>
      </c>
      <c r="O52" s="88"/>
      <c r="P52" s="88"/>
      <c r="Q52" s="88"/>
    </row>
    <row r="53" spans="1:17" s="44" customFormat="1" ht="17.25" customHeight="1" x14ac:dyDescent="0.25">
      <c r="A53" s="156"/>
      <c r="B53" s="156"/>
      <c r="C53" s="157" t="s">
        <v>77</v>
      </c>
      <c r="D53" s="156"/>
      <c r="E53" s="54">
        <v>34</v>
      </c>
      <c r="F53" s="55">
        <f t="shared" si="4"/>
        <v>470</v>
      </c>
      <c r="G53" s="71" t="s">
        <v>50</v>
      </c>
      <c r="H53" s="71" t="s">
        <v>50</v>
      </c>
      <c r="I53" s="72">
        <v>470</v>
      </c>
      <c r="K53" s="82">
        <f t="shared" si="9"/>
        <v>470</v>
      </c>
      <c r="L53" s="82" t="str">
        <f t="shared" si="6"/>
        <v>Х</v>
      </c>
      <c r="M53" s="82" t="str">
        <f t="shared" si="7"/>
        <v>Х</v>
      </c>
      <c r="N53" s="82">
        <f t="shared" si="8"/>
        <v>470</v>
      </c>
      <c r="O53" s="88"/>
      <c r="P53" s="88"/>
      <c r="Q53" s="88"/>
    </row>
    <row r="54" spans="1:17" s="44" customFormat="1" ht="29.25" customHeight="1" x14ac:dyDescent="0.25">
      <c r="A54" s="158" t="s">
        <v>78</v>
      </c>
      <c r="B54" s="158"/>
      <c r="C54" s="157" t="s">
        <v>46</v>
      </c>
      <c r="D54" s="156"/>
      <c r="E54" s="54">
        <v>35</v>
      </c>
      <c r="F54" s="55">
        <f t="shared" si="4"/>
        <v>52</v>
      </c>
      <c r="G54" s="71" t="s">
        <v>50</v>
      </c>
      <c r="H54" s="71" t="s">
        <v>50</v>
      </c>
      <c r="I54" s="72">
        <v>52</v>
      </c>
      <c r="K54" s="82">
        <f t="shared" si="9"/>
        <v>52</v>
      </c>
      <c r="L54" s="82" t="str">
        <f t="shared" si="6"/>
        <v>Х</v>
      </c>
      <c r="M54" s="82" t="str">
        <f t="shared" si="7"/>
        <v>Х</v>
      </c>
      <c r="N54" s="82">
        <f t="shared" si="8"/>
        <v>52</v>
      </c>
      <c r="O54" s="88"/>
      <c r="P54" s="88"/>
      <c r="Q54" s="88"/>
    </row>
    <row r="55" spans="1:17" s="44" customFormat="1" ht="24.75" customHeight="1" x14ac:dyDescent="0.25">
      <c r="A55" s="158"/>
      <c r="B55" s="158"/>
      <c r="C55" s="157" t="s">
        <v>77</v>
      </c>
      <c r="D55" s="156"/>
      <c r="E55" s="54">
        <v>36</v>
      </c>
      <c r="F55" s="55">
        <f t="shared" si="4"/>
        <v>600</v>
      </c>
      <c r="G55" s="71" t="s">
        <v>50</v>
      </c>
      <c r="H55" s="71" t="s">
        <v>50</v>
      </c>
      <c r="I55" s="72">
        <v>600</v>
      </c>
      <c r="K55" s="82">
        <f t="shared" si="9"/>
        <v>600</v>
      </c>
      <c r="L55" s="82" t="str">
        <f t="shared" si="6"/>
        <v>Х</v>
      </c>
      <c r="M55" s="82" t="str">
        <f t="shared" si="7"/>
        <v>Х</v>
      </c>
      <c r="N55" s="82">
        <f t="shared" si="8"/>
        <v>600</v>
      </c>
      <c r="O55" s="88"/>
      <c r="P55" s="88"/>
      <c r="Q55" s="88"/>
    </row>
    <row r="56" spans="1:17" s="44" customFormat="1" ht="25.5" customHeight="1" x14ac:dyDescent="0.25">
      <c r="A56" s="158" t="s">
        <v>79</v>
      </c>
      <c r="B56" s="158"/>
      <c r="C56" s="157" t="s">
        <v>46</v>
      </c>
      <c r="D56" s="156"/>
      <c r="E56" s="54">
        <v>37</v>
      </c>
      <c r="F56" s="56">
        <v>5</v>
      </c>
      <c r="G56" s="71" t="s">
        <v>50</v>
      </c>
      <c r="H56" s="71" t="s">
        <v>50</v>
      </c>
      <c r="I56" s="71" t="s">
        <v>50</v>
      </c>
      <c r="K56" s="82">
        <f t="shared" si="9"/>
        <v>5</v>
      </c>
      <c r="L56" s="82" t="str">
        <f t="shared" si="6"/>
        <v>Х</v>
      </c>
      <c r="M56" s="82" t="str">
        <f t="shared" si="7"/>
        <v>Х</v>
      </c>
      <c r="N56" s="82" t="str">
        <f t="shared" si="8"/>
        <v>Х</v>
      </c>
      <c r="O56" s="88"/>
      <c r="P56" s="88"/>
      <c r="Q56" s="88"/>
    </row>
    <row r="57" spans="1:17" s="44" customFormat="1" ht="26.25" customHeight="1" x14ac:dyDescent="0.25">
      <c r="A57" s="158"/>
      <c r="B57" s="158"/>
      <c r="C57" s="157" t="s">
        <v>77</v>
      </c>
      <c r="D57" s="156"/>
      <c r="E57" s="54">
        <v>38</v>
      </c>
      <c r="F57" s="56">
        <v>150</v>
      </c>
      <c r="G57" s="71" t="s">
        <v>50</v>
      </c>
      <c r="H57" s="71" t="s">
        <v>50</v>
      </c>
      <c r="I57" s="71" t="s">
        <v>50</v>
      </c>
      <c r="K57" s="82">
        <f t="shared" si="9"/>
        <v>150</v>
      </c>
      <c r="L57" s="82" t="str">
        <f t="shared" si="6"/>
        <v>Х</v>
      </c>
      <c r="M57" s="82" t="str">
        <f t="shared" si="7"/>
        <v>Х</v>
      </c>
      <c r="N57" s="82" t="str">
        <f t="shared" si="8"/>
        <v>Х</v>
      </c>
      <c r="O57" s="88"/>
      <c r="P57" s="88"/>
      <c r="Q57" s="88"/>
    </row>
    <row r="58" spans="1:17" s="44" customFormat="1" ht="34.5" customHeight="1" x14ac:dyDescent="0.25">
      <c r="A58" s="158" t="s">
        <v>80</v>
      </c>
      <c r="B58" s="158"/>
      <c r="C58" s="157" t="s">
        <v>46</v>
      </c>
      <c r="D58" s="156"/>
      <c r="E58" s="54">
        <v>39</v>
      </c>
      <c r="F58" s="55">
        <f t="shared" si="4"/>
        <v>229</v>
      </c>
      <c r="G58" s="69">
        <f>G62+G64</f>
        <v>8</v>
      </c>
      <c r="H58" s="69">
        <f>H62+H64</f>
        <v>8</v>
      </c>
      <c r="I58" s="69">
        <f>I60+I66</f>
        <v>213</v>
      </c>
      <c r="K58" s="82">
        <f t="shared" si="9"/>
        <v>229</v>
      </c>
      <c r="L58" s="82">
        <f t="shared" si="6"/>
        <v>8</v>
      </c>
      <c r="M58" s="82">
        <f t="shared" si="7"/>
        <v>8</v>
      </c>
      <c r="N58" s="82">
        <f t="shared" si="8"/>
        <v>213</v>
      </c>
      <c r="O58" s="172" t="s">
        <v>81</v>
      </c>
      <c r="P58" s="173"/>
      <c r="Q58" s="174"/>
    </row>
    <row r="59" spans="1:17" s="44" customFormat="1" ht="34.5" customHeight="1" x14ac:dyDescent="0.25">
      <c r="A59" s="158"/>
      <c r="B59" s="158"/>
      <c r="C59" s="157" t="s">
        <v>53</v>
      </c>
      <c r="D59" s="156"/>
      <c r="E59" s="54">
        <v>40</v>
      </c>
      <c r="F59" s="55">
        <f t="shared" si="4"/>
        <v>11648</v>
      </c>
      <c r="G59" s="69">
        <f>G63+G65</f>
        <v>1979</v>
      </c>
      <c r="H59" s="69">
        <f>H63+H65</f>
        <v>1782</v>
      </c>
      <c r="I59" s="69">
        <f>I61+I67</f>
        <v>7887</v>
      </c>
      <c r="K59" s="82">
        <f t="shared" si="9"/>
        <v>11648</v>
      </c>
      <c r="L59" s="82">
        <f t="shared" si="6"/>
        <v>1979</v>
      </c>
      <c r="M59" s="82">
        <f t="shared" si="7"/>
        <v>1782</v>
      </c>
      <c r="N59" s="82">
        <f t="shared" si="8"/>
        <v>7887</v>
      </c>
      <c r="O59" s="172" t="s">
        <v>82</v>
      </c>
      <c r="P59" s="173"/>
      <c r="Q59" s="174"/>
    </row>
    <row r="60" spans="1:17" s="44" customFormat="1" ht="24" customHeight="1" x14ac:dyDescent="0.25">
      <c r="A60" s="155" t="s">
        <v>83</v>
      </c>
      <c r="B60" s="158" t="s">
        <v>84</v>
      </c>
      <c r="C60" s="157" t="s">
        <v>60</v>
      </c>
      <c r="D60" s="156"/>
      <c r="E60" s="54">
        <v>41</v>
      </c>
      <c r="F60" s="55">
        <f t="shared" si="4"/>
        <v>169</v>
      </c>
      <c r="G60" s="71" t="s">
        <v>50</v>
      </c>
      <c r="H60" s="71" t="s">
        <v>50</v>
      </c>
      <c r="I60" s="72">
        <v>169</v>
      </c>
      <c r="K60" s="82">
        <f t="shared" si="9"/>
        <v>169</v>
      </c>
      <c r="L60" s="82" t="str">
        <f t="shared" si="6"/>
        <v>Х</v>
      </c>
      <c r="M60" s="82" t="str">
        <f t="shared" si="7"/>
        <v>Х</v>
      </c>
      <c r="N60" s="82">
        <f t="shared" si="8"/>
        <v>169</v>
      </c>
      <c r="O60" s="88"/>
      <c r="P60" s="88"/>
      <c r="Q60" s="88"/>
    </row>
    <row r="61" spans="1:17" s="44" customFormat="1" ht="26.25" customHeight="1" x14ac:dyDescent="0.25">
      <c r="A61" s="155"/>
      <c r="B61" s="158"/>
      <c r="C61" s="157" t="s">
        <v>53</v>
      </c>
      <c r="D61" s="156"/>
      <c r="E61" s="54">
        <v>42</v>
      </c>
      <c r="F61" s="55">
        <f t="shared" si="4"/>
        <v>4719</v>
      </c>
      <c r="G61" s="71" t="s">
        <v>50</v>
      </c>
      <c r="H61" s="71" t="s">
        <v>50</v>
      </c>
      <c r="I61" s="72">
        <v>4719</v>
      </c>
      <c r="K61" s="82">
        <f t="shared" si="9"/>
        <v>4719</v>
      </c>
      <c r="L61" s="82" t="str">
        <f t="shared" si="6"/>
        <v>Х</v>
      </c>
      <c r="M61" s="82" t="str">
        <f t="shared" si="7"/>
        <v>Х</v>
      </c>
      <c r="N61" s="82">
        <f t="shared" si="8"/>
        <v>4719</v>
      </c>
      <c r="O61" s="88"/>
      <c r="P61" s="88"/>
      <c r="Q61" s="88"/>
    </row>
    <row r="62" spans="1:17" s="44" customFormat="1" ht="49.5" customHeight="1" x14ac:dyDescent="0.25">
      <c r="A62" s="155"/>
      <c r="B62" s="158" t="s">
        <v>85</v>
      </c>
      <c r="C62" s="157" t="s">
        <v>46</v>
      </c>
      <c r="D62" s="156"/>
      <c r="E62" s="54">
        <v>43</v>
      </c>
      <c r="F62" s="55">
        <f t="shared" si="4"/>
        <v>16</v>
      </c>
      <c r="G62" s="72">
        <v>8</v>
      </c>
      <c r="H62" s="72">
        <v>8</v>
      </c>
      <c r="I62" s="71" t="s">
        <v>50</v>
      </c>
      <c r="K62" s="82">
        <f t="shared" si="9"/>
        <v>16</v>
      </c>
      <c r="L62" s="82">
        <f t="shared" si="6"/>
        <v>8</v>
      </c>
      <c r="M62" s="82">
        <f t="shared" si="7"/>
        <v>8</v>
      </c>
      <c r="N62" s="82" t="str">
        <f t="shared" si="8"/>
        <v>Х</v>
      </c>
      <c r="O62" s="88"/>
      <c r="P62" s="88"/>
      <c r="Q62" s="88"/>
    </row>
    <row r="63" spans="1:17" s="44" customFormat="1" ht="74.25" customHeight="1" x14ac:dyDescent="0.25">
      <c r="A63" s="155"/>
      <c r="B63" s="158"/>
      <c r="C63" s="157" t="s">
        <v>53</v>
      </c>
      <c r="D63" s="156"/>
      <c r="E63" s="54">
        <v>44</v>
      </c>
      <c r="F63" s="55">
        <f t="shared" si="4"/>
        <v>3761</v>
      </c>
      <c r="G63" s="72">
        <v>1979</v>
      </c>
      <c r="H63" s="72">
        <v>1782</v>
      </c>
      <c r="I63" s="71" t="s">
        <v>50</v>
      </c>
      <c r="K63" s="82">
        <f t="shared" si="9"/>
        <v>3761</v>
      </c>
      <c r="L63" s="82">
        <f t="shared" si="6"/>
        <v>1979</v>
      </c>
      <c r="M63" s="82">
        <f t="shared" si="7"/>
        <v>1782</v>
      </c>
      <c r="N63" s="82" t="str">
        <f t="shared" si="8"/>
        <v>Х</v>
      </c>
      <c r="O63" s="88"/>
      <c r="P63" s="88"/>
      <c r="Q63" s="88"/>
    </row>
    <row r="64" spans="1:17" s="44" customFormat="1" ht="70.5" customHeight="1" x14ac:dyDescent="0.25">
      <c r="A64" s="155"/>
      <c r="B64" s="157" t="s">
        <v>86</v>
      </c>
      <c r="C64" s="157" t="s">
        <v>46</v>
      </c>
      <c r="D64" s="156"/>
      <c r="E64" s="54">
        <v>45</v>
      </c>
      <c r="F64" s="55">
        <f t="shared" si="4"/>
        <v>0</v>
      </c>
      <c r="G64" s="72">
        <v>0</v>
      </c>
      <c r="H64" s="72">
        <v>0</v>
      </c>
      <c r="I64" s="71" t="s">
        <v>50</v>
      </c>
      <c r="K64" s="82">
        <f t="shared" si="9"/>
        <v>0</v>
      </c>
      <c r="L64" s="82">
        <f t="shared" si="6"/>
        <v>0</v>
      </c>
      <c r="M64" s="82">
        <f t="shared" si="7"/>
        <v>0</v>
      </c>
      <c r="N64" s="82" t="str">
        <f t="shared" si="8"/>
        <v>Х</v>
      </c>
      <c r="O64" s="88"/>
      <c r="P64" s="88"/>
      <c r="Q64" s="88"/>
    </row>
    <row r="65" spans="1:19" s="44" customFormat="1" ht="46.5" customHeight="1" x14ac:dyDescent="0.25">
      <c r="A65" s="155"/>
      <c r="B65" s="157"/>
      <c r="C65" s="157" t="s">
        <v>53</v>
      </c>
      <c r="D65" s="156"/>
      <c r="E65" s="54">
        <v>46</v>
      </c>
      <c r="F65" s="55">
        <f t="shared" si="4"/>
        <v>0</v>
      </c>
      <c r="G65" s="72">
        <v>0</v>
      </c>
      <c r="H65" s="72">
        <v>0</v>
      </c>
      <c r="I65" s="71" t="s">
        <v>50</v>
      </c>
      <c r="K65" s="82">
        <f t="shared" si="9"/>
        <v>0</v>
      </c>
      <c r="L65" s="82">
        <f t="shared" si="6"/>
        <v>0</v>
      </c>
      <c r="M65" s="82">
        <f t="shared" si="7"/>
        <v>0</v>
      </c>
      <c r="N65" s="82" t="str">
        <f t="shared" si="8"/>
        <v>Х</v>
      </c>
      <c r="O65" s="88"/>
      <c r="P65" s="88"/>
      <c r="Q65" s="88"/>
      <c r="S65" s="45"/>
    </row>
    <row r="66" spans="1:19" ht="81" customHeight="1" x14ac:dyDescent="0.25">
      <c r="A66" s="155"/>
      <c r="B66" s="158" t="s">
        <v>87</v>
      </c>
      <c r="C66" s="157" t="s">
        <v>46</v>
      </c>
      <c r="D66" s="156"/>
      <c r="E66" s="54">
        <v>47</v>
      </c>
      <c r="F66" s="55">
        <f t="shared" si="4"/>
        <v>44</v>
      </c>
      <c r="G66" s="71" t="s">
        <v>50</v>
      </c>
      <c r="H66" s="71" t="s">
        <v>50</v>
      </c>
      <c r="I66" s="72">
        <v>44</v>
      </c>
      <c r="K66" s="82">
        <f t="shared" si="9"/>
        <v>44</v>
      </c>
      <c r="L66" s="82" t="str">
        <f t="shared" si="6"/>
        <v>Х</v>
      </c>
      <c r="M66" s="82" t="str">
        <f t="shared" si="7"/>
        <v>Х</v>
      </c>
      <c r="N66" s="82">
        <f t="shared" si="8"/>
        <v>44</v>
      </c>
      <c r="O66" s="86"/>
      <c r="P66" s="86"/>
      <c r="Q66" s="86"/>
    </row>
    <row r="67" spans="1:19" ht="38.25" customHeight="1" x14ac:dyDescent="0.25">
      <c r="A67" s="155"/>
      <c r="B67" s="158"/>
      <c r="C67" s="157" t="s">
        <v>53</v>
      </c>
      <c r="D67" s="156"/>
      <c r="E67" s="54">
        <v>48</v>
      </c>
      <c r="F67" s="55">
        <f t="shared" si="4"/>
        <v>3168</v>
      </c>
      <c r="G67" s="71" t="s">
        <v>50</v>
      </c>
      <c r="H67" s="71" t="s">
        <v>50</v>
      </c>
      <c r="I67" s="72">
        <v>3168</v>
      </c>
      <c r="K67" s="82">
        <f t="shared" si="9"/>
        <v>3168</v>
      </c>
      <c r="L67" s="82" t="str">
        <f t="shared" si="6"/>
        <v>Х</v>
      </c>
      <c r="M67" s="82" t="str">
        <f t="shared" si="7"/>
        <v>Х</v>
      </c>
      <c r="N67" s="82">
        <f t="shared" si="8"/>
        <v>3168</v>
      </c>
      <c r="O67" s="86"/>
      <c r="P67" s="86"/>
      <c r="Q67" s="86"/>
    </row>
    <row r="68" spans="1:19" ht="50.25" customHeight="1" x14ac:dyDescent="0.25">
      <c r="A68" s="175" t="s">
        <v>88</v>
      </c>
      <c r="B68" s="176"/>
      <c r="C68" s="176"/>
      <c r="D68" s="176"/>
      <c r="E68" s="176"/>
      <c r="F68" s="176"/>
      <c r="G68" s="176"/>
      <c r="H68" s="176"/>
      <c r="I68" s="177"/>
      <c r="K68" s="178">
        <f t="shared" si="9"/>
        <v>0</v>
      </c>
      <c r="L68" s="178"/>
      <c r="M68" s="178"/>
      <c r="N68" s="178"/>
      <c r="O68" s="87"/>
      <c r="P68" s="87"/>
      <c r="Q68" s="87"/>
      <c r="S68" s="44"/>
    </row>
    <row r="69" spans="1:19" s="44" customFormat="1" ht="32.25" customHeight="1" x14ac:dyDescent="0.25">
      <c r="A69" s="155" t="s">
        <v>89</v>
      </c>
      <c r="B69" s="157" t="s">
        <v>90</v>
      </c>
      <c r="C69" s="159"/>
      <c r="D69" s="159"/>
      <c r="E69" s="54">
        <v>49</v>
      </c>
      <c r="F69" s="55">
        <f t="shared" si="4"/>
        <v>1596</v>
      </c>
      <c r="G69" s="71" t="s">
        <v>50</v>
      </c>
      <c r="H69" s="72">
        <v>0</v>
      </c>
      <c r="I69" s="72">
        <v>1596</v>
      </c>
      <c r="K69" s="82">
        <f t="shared" si="9"/>
        <v>1596</v>
      </c>
      <c r="L69" s="82" t="str">
        <f t="shared" ref="L69:L100" si="10">G69</f>
        <v>Х</v>
      </c>
      <c r="M69" s="82">
        <f t="shared" ref="M69:M100" si="11">H69</f>
        <v>0</v>
      </c>
      <c r="N69" s="82">
        <f t="shared" ref="N69:N100" si="12">I69</f>
        <v>1596</v>
      </c>
      <c r="O69" s="88"/>
      <c r="P69" s="88"/>
      <c r="Q69" s="88"/>
    </row>
    <row r="70" spans="1:19" s="44" customFormat="1" ht="26.25" customHeight="1" x14ac:dyDescent="0.25">
      <c r="A70" s="156"/>
      <c r="B70" s="157" t="s">
        <v>91</v>
      </c>
      <c r="C70" s="159"/>
      <c r="D70" s="159"/>
      <c r="E70" s="54">
        <v>50</v>
      </c>
      <c r="F70" s="55">
        <f t="shared" si="4"/>
        <v>792</v>
      </c>
      <c r="G70" s="71" t="s">
        <v>50</v>
      </c>
      <c r="H70" s="72">
        <v>0</v>
      </c>
      <c r="I70" s="72">
        <v>792</v>
      </c>
      <c r="K70" s="82">
        <f t="shared" si="9"/>
        <v>792</v>
      </c>
      <c r="L70" s="82" t="str">
        <f t="shared" si="10"/>
        <v>Х</v>
      </c>
      <c r="M70" s="82">
        <f t="shared" si="11"/>
        <v>0</v>
      </c>
      <c r="N70" s="82">
        <f t="shared" si="12"/>
        <v>792</v>
      </c>
      <c r="O70" s="88"/>
      <c r="P70" s="88"/>
      <c r="Q70" s="88"/>
    </row>
    <row r="71" spans="1:19" s="44" customFormat="1" ht="29.25" customHeight="1" x14ac:dyDescent="0.25">
      <c r="A71" s="156"/>
      <c r="B71" s="157" t="s">
        <v>92</v>
      </c>
      <c r="C71" s="159"/>
      <c r="D71" s="159"/>
      <c r="E71" s="54">
        <v>51</v>
      </c>
      <c r="F71" s="55">
        <f t="shared" si="4"/>
        <v>439</v>
      </c>
      <c r="G71" s="71" t="s">
        <v>50</v>
      </c>
      <c r="H71" s="72">
        <v>0</v>
      </c>
      <c r="I71" s="72">
        <v>439</v>
      </c>
      <c r="K71" s="82">
        <f t="shared" si="9"/>
        <v>439</v>
      </c>
      <c r="L71" s="82" t="str">
        <f t="shared" si="10"/>
        <v>Х</v>
      </c>
      <c r="M71" s="82">
        <f t="shared" si="11"/>
        <v>0</v>
      </c>
      <c r="N71" s="82">
        <f t="shared" si="12"/>
        <v>439</v>
      </c>
      <c r="O71" s="88"/>
      <c r="P71" s="88"/>
      <c r="Q71" s="88"/>
    </row>
    <row r="72" spans="1:19" s="44" customFormat="1" ht="47.25" customHeight="1" x14ac:dyDescent="0.25">
      <c r="A72" s="156"/>
      <c r="B72" s="157" t="s">
        <v>93</v>
      </c>
      <c r="C72" s="159"/>
      <c r="D72" s="159"/>
      <c r="E72" s="54">
        <v>52</v>
      </c>
      <c r="F72" s="55">
        <f t="shared" si="4"/>
        <v>955</v>
      </c>
      <c r="G72" s="71" t="s">
        <v>50</v>
      </c>
      <c r="H72" s="72">
        <v>0</v>
      </c>
      <c r="I72" s="72">
        <v>955</v>
      </c>
      <c r="K72" s="82">
        <f t="shared" si="9"/>
        <v>955</v>
      </c>
      <c r="L72" s="82" t="str">
        <f t="shared" si="10"/>
        <v>Х</v>
      </c>
      <c r="M72" s="82">
        <f t="shared" si="11"/>
        <v>0</v>
      </c>
      <c r="N72" s="82">
        <f t="shared" si="12"/>
        <v>955</v>
      </c>
      <c r="O72" s="88"/>
      <c r="P72" s="88"/>
      <c r="Q72" s="88"/>
    </row>
    <row r="73" spans="1:19" s="44" customFormat="1" ht="40.5" customHeight="1" x14ac:dyDescent="0.25">
      <c r="A73" s="155" t="s">
        <v>94</v>
      </c>
      <c r="B73" s="155"/>
      <c r="C73" s="157" t="s">
        <v>95</v>
      </c>
      <c r="D73" s="159"/>
      <c r="E73" s="54">
        <v>53</v>
      </c>
      <c r="F73" s="55">
        <f t="shared" si="4"/>
        <v>1030</v>
      </c>
      <c r="G73" s="69" t="s">
        <v>50</v>
      </c>
      <c r="H73" s="69">
        <f>SUM(H74:H87)</f>
        <v>0</v>
      </c>
      <c r="I73" s="69">
        <f>SUM(I74:I87)</f>
        <v>1030</v>
      </c>
      <c r="K73" s="82">
        <f t="shared" si="9"/>
        <v>1030</v>
      </c>
      <c r="L73" s="82" t="str">
        <f t="shared" si="10"/>
        <v>Х</v>
      </c>
      <c r="M73" s="82">
        <f t="shared" si="11"/>
        <v>0</v>
      </c>
      <c r="N73" s="82">
        <f t="shared" si="12"/>
        <v>1030</v>
      </c>
      <c r="O73" s="172" t="s">
        <v>96</v>
      </c>
      <c r="P73" s="173"/>
      <c r="Q73" s="174"/>
    </row>
    <row r="74" spans="1:19" s="44" customFormat="1" ht="37.5" customHeight="1" x14ac:dyDescent="0.25">
      <c r="A74" s="155"/>
      <c r="B74" s="155"/>
      <c r="C74" s="157" t="s">
        <v>97</v>
      </c>
      <c r="D74" s="159"/>
      <c r="E74" s="54">
        <v>54</v>
      </c>
      <c r="F74" s="55">
        <f t="shared" si="4"/>
        <v>113</v>
      </c>
      <c r="G74" s="71" t="s">
        <v>50</v>
      </c>
      <c r="H74" s="72">
        <v>0</v>
      </c>
      <c r="I74" s="72">
        <v>113</v>
      </c>
      <c r="K74" s="82">
        <f t="shared" si="9"/>
        <v>113</v>
      </c>
      <c r="L74" s="82" t="str">
        <f t="shared" si="10"/>
        <v>Х</v>
      </c>
      <c r="M74" s="82">
        <f t="shared" si="11"/>
        <v>0</v>
      </c>
      <c r="N74" s="82">
        <f t="shared" si="12"/>
        <v>113</v>
      </c>
      <c r="O74" s="88"/>
      <c r="P74" s="88"/>
      <c r="Q74" s="88"/>
    </row>
    <row r="75" spans="1:19" s="44" customFormat="1" ht="66" customHeight="1" x14ac:dyDescent="0.25">
      <c r="A75" s="155"/>
      <c r="B75" s="155"/>
      <c r="C75" s="157" t="s">
        <v>98</v>
      </c>
      <c r="D75" s="159"/>
      <c r="E75" s="54">
        <v>55</v>
      </c>
      <c r="F75" s="55">
        <f t="shared" si="4"/>
        <v>479</v>
      </c>
      <c r="G75" s="71" t="s">
        <v>50</v>
      </c>
      <c r="H75" s="72">
        <v>0</v>
      </c>
      <c r="I75" s="72">
        <v>479</v>
      </c>
      <c r="K75" s="82">
        <f t="shared" si="9"/>
        <v>479</v>
      </c>
      <c r="L75" s="82" t="str">
        <f t="shared" si="10"/>
        <v>Х</v>
      </c>
      <c r="M75" s="82">
        <f t="shared" si="11"/>
        <v>0</v>
      </c>
      <c r="N75" s="82">
        <f t="shared" si="12"/>
        <v>479</v>
      </c>
      <c r="O75" s="88"/>
      <c r="P75" s="88"/>
      <c r="Q75" s="88"/>
    </row>
    <row r="76" spans="1:19" s="44" customFormat="1" ht="28.5" customHeight="1" x14ac:dyDescent="0.25">
      <c r="A76" s="155"/>
      <c r="B76" s="155"/>
      <c r="C76" s="157" t="s">
        <v>99</v>
      </c>
      <c r="D76" s="159"/>
      <c r="E76" s="54">
        <v>56</v>
      </c>
      <c r="F76" s="55">
        <f t="shared" si="4"/>
        <v>34</v>
      </c>
      <c r="G76" s="71" t="s">
        <v>50</v>
      </c>
      <c r="H76" s="72">
        <v>0</v>
      </c>
      <c r="I76" s="72">
        <v>34</v>
      </c>
      <c r="K76" s="82">
        <f t="shared" si="9"/>
        <v>34</v>
      </c>
      <c r="L76" s="82" t="str">
        <f t="shared" si="10"/>
        <v>Х</v>
      </c>
      <c r="M76" s="82">
        <f t="shared" si="11"/>
        <v>0</v>
      </c>
      <c r="N76" s="82">
        <f t="shared" si="12"/>
        <v>34</v>
      </c>
      <c r="O76" s="88"/>
      <c r="P76" s="88"/>
      <c r="Q76" s="88"/>
    </row>
    <row r="77" spans="1:19" s="44" customFormat="1" ht="47.25" customHeight="1" x14ac:dyDescent="0.25">
      <c r="A77" s="155"/>
      <c r="B77" s="155"/>
      <c r="C77" s="157" t="s">
        <v>100</v>
      </c>
      <c r="D77" s="159"/>
      <c r="E77" s="54">
        <v>57</v>
      </c>
      <c r="F77" s="55">
        <f t="shared" si="4"/>
        <v>17</v>
      </c>
      <c r="G77" s="71" t="s">
        <v>50</v>
      </c>
      <c r="H77" s="72">
        <v>0</v>
      </c>
      <c r="I77" s="72">
        <v>17</v>
      </c>
      <c r="K77" s="82">
        <f t="shared" si="9"/>
        <v>17</v>
      </c>
      <c r="L77" s="82" t="str">
        <f t="shared" si="10"/>
        <v>Х</v>
      </c>
      <c r="M77" s="82">
        <f t="shared" si="11"/>
        <v>0</v>
      </c>
      <c r="N77" s="82">
        <f t="shared" si="12"/>
        <v>17</v>
      </c>
      <c r="O77" s="88"/>
      <c r="P77" s="88"/>
      <c r="Q77" s="88"/>
    </row>
    <row r="78" spans="1:19" s="44" customFormat="1" ht="26.25" customHeight="1" x14ac:dyDescent="0.25">
      <c r="A78" s="155"/>
      <c r="B78" s="155"/>
      <c r="C78" s="157" t="s">
        <v>101</v>
      </c>
      <c r="D78" s="159"/>
      <c r="E78" s="54">
        <v>58</v>
      </c>
      <c r="F78" s="55">
        <f t="shared" si="4"/>
        <v>153</v>
      </c>
      <c r="G78" s="71" t="s">
        <v>50</v>
      </c>
      <c r="H78" s="72">
        <v>0</v>
      </c>
      <c r="I78" s="72">
        <v>153</v>
      </c>
      <c r="K78" s="82">
        <f t="shared" si="9"/>
        <v>153</v>
      </c>
      <c r="L78" s="82" t="str">
        <f t="shared" si="10"/>
        <v>Х</v>
      </c>
      <c r="M78" s="82">
        <f t="shared" si="11"/>
        <v>0</v>
      </c>
      <c r="N78" s="82">
        <f t="shared" si="12"/>
        <v>153</v>
      </c>
      <c r="O78" s="88"/>
      <c r="P78" s="88"/>
      <c r="Q78" s="88"/>
    </row>
    <row r="79" spans="1:19" s="44" customFormat="1" ht="29.25" customHeight="1" x14ac:dyDescent="0.25">
      <c r="A79" s="155"/>
      <c r="B79" s="155"/>
      <c r="C79" s="157" t="s">
        <v>102</v>
      </c>
      <c r="D79" s="159"/>
      <c r="E79" s="54">
        <v>59</v>
      </c>
      <c r="F79" s="55">
        <f t="shared" si="4"/>
        <v>24</v>
      </c>
      <c r="G79" s="71" t="s">
        <v>50</v>
      </c>
      <c r="H79" s="72">
        <v>0</v>
      </c>
      <c r="I79" s="72">
        <v>24</v>
      </c>
      <c r="K79" s="82">
        <f t="shared" si="9"/>
        <v>24</v>
      </c>
      <c r="L79" s="82" t="str">
        <f t="shared" si="10"/>
        <v>Х</v>
      </c>
      <c r="M79" s="82">
        <f t="shared" si="11"/>
        <v>0</v>
      </c>
      <c r="N79" s="82">
        <f t="shared" si="12"/>
        <v>24</v>
      </c>
      <c r="O79" s="88"/>
      <c r="P79" s="88"/>
      <c r="Q79" s="88"/>
    </row>
    <row r="80" spans="1:19" s="44" customFormat="1" ht="50.25" customHeight="1" x14ac:dyDescent="0.25">
      <c r="A80" s="155"/>
      <c r="B80" s="155"/>
      <c r="C80" s="157" t="s">
        <v>103</v>
      </c>
      <c r="D80" s="159"/>
      <c r="E80" s="54">
        <v>60</v>
      </c>
      <c r="F80" s="55">
        <f t="shared" si="4"/>
        <v>5</v>
      </c>
      <c r="G80" s="71" t="s">
        <v>50</v>
      </c>
      <c r="H80" s="72">
        <v>0</v>
      </c>
      <c r="I80" s="72">
        <v>5</v>
      </c>
      <c r="K80" s="82">
        <f t="shared" si="9"/>
        <v>5</v>
      </c>
      <c r="L80" s="82" t="str">
        <f t="shared" si="10"/>
        <v>Х</v>
      </c>
      <c r="M80" s="82">
        <f t="shared" si="11"/>
        <v>0</v>
      </c>
      <c r="N80" s="82">
        <f t="shared" si="12"/>
        <v>5</v>
      </c>
      <c r="O80" s="88"/>
      <c r="P80" s="88"/>
      <c r="Q80" s="88"/>
    </row>
    <row r="81" spans="1:17" s="44" customFormat="1" ht="39.75" customHeight="1" x14ac:dyDescent="0.25">
      <c r="A81" s="155"/>
      <c r="B81" s="155"/>
      <c r="C81" s="157" t="s">
        <v>104</v>
      </c>
      <c r="D81" s="159"/>
      <c r="E81" s="54">
        <v>61</v>
      </c>
      <c r="F81" s="55">
        <f t="shared" si="4"/>
        <v>85</v>
      </c>
      <c r="G81" s="71" t="s">
        <v>50</v>
      </c>
      <c r="H81" s="72">
        <v>0</v>
      </c>
      <c r="I81" s="72">
        <v>85</v>
      </c>
      <c r="K81" s="82">
        <f t="shared" si="9"/>
        <v>85</v>
      </c>
      <c r="L81" s="82" t="str">
        <f t="shared" si="10"/>
        <v>Х</v>
      </c>
      <c r="M81" s="82">
        <f t="shared" si="11"/>
        <v>0</v>
      </c>
      <c r="N81" s="82">
        <f t="shared" si="12"/>
        <v>85</v>
      </c>
      <c r="O81" s="88"/>
      <c r="P81" s="88"/>
      <c r="Q81" s="88"/>
    </row>
    <row r="82" spans="1:17" s="44" customFormat="1" ht="34.5" customHeight="1" x14ac:dyDescent="0.25">
      <c r="A82" s="155"/>
      <c r="B82" s="155"/>
      <c r="C82" s="157" t="s">
        <v>105</v>
      </c>
      <c r="D82" s="159"/>
      <c r="E82" s="54">
        <v>62</v>
      </c>
      <c r="F82" s="55">
        <f t="shared" si="4"/>
        <v>54</v>
      </c>
      <c r="G82" s="71" t="s">
        <v>50</v>
      </c>
      <c r="H82" s="72">
        <v>0</v>
      </c>
      <c r="I82" s="72">
        <v>54</v>
      </c>
      <c r="K82" s="82">
        <f t="shared" si="9"/>
        <v>54</v>
      </c>
      <c r="L82" s="82" t="str">
        <f t="shared" si="10"/>
        <v>Х</v>
      </c>
      <c r="M82" s="82">
        <f t="shared" si="11"/>
        <v>0</v>
      </c>
      <c r="N82" s="82">
        <f t="shared" si="12"/>
        <v>54</v>
      </c>
      <c r="O82" s="88"/>
      <c r="P82" s="88"/>
      <c r="Q82" s="88"/>
    </row>
    <row r="83" spans="1:17" s="44" customFormat="1" ht="33" customHeight="1" x14ac:dyDescent="0.25">
      <c r="A83" s="155"/>
      <c r="B83" s="155"/>
      <c r="C83" s="157" t="s">
        <v>106</v>
      </c>
      <c r="D83" s="159"/>
      <c r="E83" s="54">
        <v>63</v>
      </c>
      <c r="F83" s="55">
        <f t="shared" si="4"/>
        <v>10</v>
      </c>
      <c r="G83" s="71" t="s">
        <v>50</v>
      </c>
      <c r="H83" s="72">
        <v>0</v>
      </c>
      <c r="I83" s="72">
        <v>10</v>
      </c>
      <c r="K83" s="82">
        <f t="shared" ref="K83:K109" si="13">F83</f>
        <v>10</v>
      </c>
      <c r="L83" s="82" t="str">
        <f t="shared" si="10"/>
        <v>Х</v>
      </c>
      <c r="M83" s="82">
        <f t="shared" si="11"/>
        <v>0</v>
      </c>
      <c r="N83" s="82">
        <f t="shared" si="12"/>
        <v>10</v>
      </c>
      <c r="O83" s="88"/>
      <c r="P83" s="88"/>
      <c r="Q83" s="88"/>
    </row>
    <row r="84" spans="1:17" s="44" customFormat="1" ht="50.25" customHeight="1" x14ac:dyDescent="0.25">
      <c r="A84" s="155"/>
      <c r="B84" s="155"/>
      <c r="C84" s="157" t="s">
        <v>107</v>
      </c>
      <c r="D84" s="159"/>
      <c r="E84" s="54">
        <v>64</v>
      </c>
      <c r="F84" s="55">
        <f t="shared" ref="F84:F109" si="14">SUM(G84:I84)</f>
        <v>12</v>
      </c>
      <c r="G84" s="71" t="s">
        <v>50</v>
      </c>
      <c r="H84" s="72">
        <v>0</v>
      </c>
      <c r="I84" s="72">
        <v>12</v>
      </c>
      <c r="K84" s="82">
        <f t="shared" si="13"/>
        <v>12</v>
      </c>
      <c r="L84" s="82" t="str">
        <f t="shared" si="10"/>
        <v>Х</v>
      </c>
      <c r="M84" s="82">
        <f t="shared" si="11"/>
        <v>0</v>
      </c>
      <c r="N84" s="82">
        <f t="shared" si="12"/>
        <v>12</v>
      </c>
      <c r="O84" s="88"/>
      <c r="P84" s="88"/>
      <c r="Q84" s="88"/>
    </row>
    <row r="85" spans="1:17" s="44" customFormat="1" ht="33" customHeight="1" x14ac:dyDescent="0.25">
      <c r="A85" s="155"/>
      <c r="B85" s="155"/>
      <c r="C85" s="157" t="s">
        <v>108</v>
      </c>
      <c r="D85" s="159"/>
      <c r="E85" s="54">
        <v>65</v>
      </c>
      <c r="F85" s="55">
        <f t="shared" si="14"/>
        <v>24</v>
      </c>
      <c r="G85" s="71" t="s">
        <v>50</v>
      </c>
      <c r="H85" s="72">
        <v>0</v>
      </c>
      <c r="I85" s="72">
        <v>24</v>
      </c>
      <c r="K85" s="82">
        <f t="shared" si="13"/>
        <v>24</v>
      </c>
      <c r="L85" s="82" t="str">
        <f t="shared" si="10"/>
        <v>Х</v>
      </c>
      <c r="M85" s="82">
        <f t="shared" si="11"/>
        <v>0</v>
      </c>
      <c r="N85" s="82">
        <f t="shared" si="12"/>
        <v>24</v>
      </c>
      <c r="O85" s="88"/>
      <c r="P85" s="88"/>
      <c r="Q85" s="88"/>
    </row>
    <row r="86" spans="1:17" s="44" customFormat="1" ht="47.25" customHeight="1" x14ac:dyDescent="0.25">
      <c r="A86" s="155"/>
      <c r="B86" s="155"/>
      <c r="C86" s="157" t="s">
        <v>109</v>
      </c>
      <c r="D86" s="159"/>
      <c r="E86" s="54">
        <v>66</v>
      </c>
      <c r="F86" s="55">
        <f t="shared" si="14"/>
        <v>16</v>
      </c>
      <c r="G86" s="71" t="s">
        <v>50</v>
      </c>
      <c r="H86" s="72">
        <v>0</v>
      </c>
      <c r="I86" s="72">
        <v>16</v>
      </c>
      <c r="K86" s="82">
        <f t="shared" si="13"/>
        <v>16</v>
      </c>
      <c r="L86" s="82" t="str">
        <f t="shared" si="10"/>
        <v>Х</v>
      </c>
      <c r="M86" s="82">
        <f t="shared" si="11"/>
        <v>0</v>
      </c>
      <c r="N86" s="82">
        <f t="shared" si="12"/>
        <v>16</v>
      </c>
      <c r="O86" s="88"/>
      <c r="P86" s="88"/>
      <c r="Q86" s="88"/>
    </row>
    <row r="87" spans="1:17" s="44" customFormat="1" ht="31.5" customHeight="1" x14ac:dyDescent="0.25">
      <c r="A87" s="155"/>
      <c r="B87" s="155"/>
      <c r="C87" s="157" t="s">
        <v>110</v>
      </c>
      <c r="D87" s="159"/>
      <c r="E87" s="54">
        <v>67</v>
      </c>
      <c r="F87" s="55">
        <f t="shared" si="14"/>
        <v>4</v>
      </c>
      <c r="G87" s="71" t="s">
        <v>50</v>
      </c>
      <c r="H87" s="72">
        <v>0</v>
      </c>
      <c r="I87" s="72">
        <v>4</v>
      </c>
      <c r="K87" s="82">
        <f t="shared" si="13"/>
        <v>4</v>
      </c>
      <c r="L87" s="82" t="str">
        <f t="shared" si="10"/>
        <v>Х</v>
      </c>
      <c r="M87" s="82">
        <f t="shared" si="11"/>
        <v>0</v>
      </c>
      <c r="N87" s="82">
        <f t="shared" si="12"/>
        <v>4</v>
      </c>
      <c r="O87" s="88"/>
      <c r="P87" s="88"/>
      <c r="Q87" s="88"/>
    </row>
    <row r="88" spans="1:17" s="44" customFormat="1" ht="50.25" customHeight="1" x14ac:dyDescent="0.25">
      <c r="A88" s="157" t="s">
        <v>111</v>
      </c>
      <c r="B88" s="157"/>
      <c r="C88" s="157"/>
      <c r="D88" s="48" t="s">
        <v>112</v>
      </c>
      <c r="E88" s="54">
        <v>68</v>
      </c>
      <c r="F88" s="55">
        <f t="shared" si="14"/>
        <v>111</v>
      </c>
      <c r="G88" s="69" t="s">
        <v>50</v>
      </c>
      <c r="H88" s="69" t="s">
        <v>50</v>
      </c>
      <c r="I88" s="69">
        <f>SUM(I89:I91)</f>
        <v>111</v>
      </c>
      <c r="K88" s="82">
        <f t="shared" si="13"/>
        <v>111</v>
      </c>
      <c r="L88" s="82" t="str">
        <f t="shared" si="10"/>
        <v>Х</v>
      </c>
      <c r="M88" s="82" t="str">
        <f t="shared" si="11"/>
        <v>Х</v>
      </c>
      <c r="N88" s="82">
        <f t="shared" si="12"/>
        <v>111</v>
      </c>
      <c r="O88" s="172" t="s">
        <v>113</v>
      </c>
      <c r="P88" s="173"/>
      <c r="Q88" s="174"/>
    </row>
    <row r="89" spans="1:17" s="44" customFormat="1" ht="47.25" customHeight="1" x14ac:dyDescent="0.25">
      <c r="A89" s="157"/>
      <c r="B89" s="157"/>
      <c r="C89" s="157"/>
      <c r="D89" s="48" t="s">
        <v>114</v>
      </c>
      <c r="E89" s="54">
        <v>69</v>
      </c>
      <c r="F89" s="55">
        <f t="shared" si="14"/>
        <v>21</v>
      </c>
      <c r="G89" s="71" t="s">
        <v>50</v>
      </c>
      <c r="H89" s="71" t="s">
        <v>50</v>
      </c>
      <c r="I89" s="72">
        <v>21</v>
      </c>
      <c r="K89" s="82">
        <f t="shared" si="13"/>
        <v>21</v>
      </c>
      <c r="L89" s="82" t="str">
        <f t="shared" si="10"/>
        <v>Х</v>
      </c>
      <c r="M89" s="82" t="str">
        <f t="shared" si="11"/>
        <v>Х</v>
      </c>
      <c r="N89" s="82">
        <f t="shared" si="12"/>
        <v>21</v>
      </c>
      <c r="O89" s="88"/>
      <c r="P89" s="88"/>
      <c r="Q89" s="88"/>
    </row>
    <row r="90" spans="1:17" s="44" customFormat="1" ht="64.5" customHeight="1" x14ac:dyDescent="0.25">
      <c r="A90" s="157"/>
      <c r="B90" s="157"/>
      <c r="C90" s="157"/>
      <c r="D90" s="48" t="s">
        <v>115</v>
      </c>
      <c r="E90" s="54">
        <v>70</v>
      </c>
      <c r="F90" s="55">
        <f t="shared" si="14"/>
        <v>70</v>
      </c>
      <c r="G90" s="71" t="s">
        <v>50</v>
      </c>
      <c r="H90" s="71" t="s">
        <v>50</v>
      </c>
      <c r="I90" s="72">
        <v>70</v>
      </c>
      <c r="K90" s="82">
        <f t="shared" si="13"/>
        <v>70</v>
      </c>
      <c r="L90" s="82" t="str">
        <f t="shared" si="10"/>
        <v>Х</v>
      </c>
      <c r="M90" s="82" t="str">
        <f t="shared" si="11"/>
        <v>Х</v>
      </c>
      <c r="N90" s="82">
        <f t="shared" si="12"/>
        <v>70</v>
      </c>
      <c r="O90" s="88"/>
      <c r="P90" s="88"/>
      <c r="Q90" s="88"/>
    </row>
    <row r="91" spans="1:17" s="44" customFormat="1" ht="48" customHeight="1" x14ac:dyDescent="0.25">
      <c r="A91" s="157"/>
      <c r="B91" s="157"/>
      <c r="C91" s="157"/>
      <c r="D91" s="48" t="s">
        <v>116</v>
      </c>
      <c r="E91" s="54">
        <v>71</v>
      </c>
      <c r="F91" s="55">
        <f t="shared" si="14"/>
        <v>20</v>
      </c>
      <c r="G91" s="71" t="s">
        <v>50</v>
      </c>
      <c r="H91" s="71" t="s">
        <v>50</v>
      </c>
      <c r="I91" s="72">
        <v>20</v>
      </c>
      <c r="K91" s="82">
        <f t="shared" si="13"/>
        <v>20</v>
      </c>
      <c r="L91" s="82" t="str">
        <f t="shared" si="10"/>
        <v>Х</v>
      </c>
      <c r="M91" s="82" t="str">
        <f t="shared" si="11"/>
        <v>Х</v>
      </c>
      <c r="N91" s="82">
        <f t="shared" si="12"/>
        <v>20</v>
      </c>
      <c r="O91" s="88"/>
      <c r="P91" s="88"/>
      <c r="Q91" s="88"/>
    </row>
    <row r="92" spans="1:17" s="44" customFormat="1" ht="35.25" customHeight="1" x14ac:dyDescent="0.25">
      <c r="A92" s="157" t="s">
        <v>117</v>
      </c>
      <c r="B92" s="159"/>
      <c r="C92" s="159"/>
      <c r="D92" s="159"/>
      <c r="E92" s="54">
        <v>72</v>
      </c>
      <c r="F92" s="55">
        <f t="shared" si="14"/>
        <v>248</v>
      </c>
      <c r="G92" s="69">
        <f>SUM(G93:G94)</f>
        <v>27</v>
      </c>
      <c r="H92" s="69">
        <f>SUM(H93:H94)</f>
        <v>27</v>
      </c>
      <c r="I92" s="69">
        <f>SUM(I93:I98)</f>
        <v>194</v>
      </c>
      <c r="K92" s="82">
        <f t="shared" si="13"/>
        <v>248</v>
      </c>
      <c r="L92" s="82">
        <f t="shared" si="10"/>
        <v>27</v>
      </c>
      <c r="M92" s="82">
        <f t="shared" si="11"/>
        <v>27</v>
      </c>
      <c r="N92" s="82">
        <f t="shared" si="12"/>
        <v>194</v>
      </c>
      <c r="O92" s="172" t="s">
        <v>118</v>
      </c>
      <c r="P92" s="173"/>
      <c r="Q92" s="174"/>
    </row>
    <row r="93" spans="1:17" s="44" customFormat="1" ht="39.75" customHeight="1" x14ac:dyDescent="0.25">
      <c r="A93" s="157" t="s">
        <v>119</v>
      </c>
      <c r="B93" s="159"/>
      <c r="C93" s="159"/>
      <c r="D93" s="49" t="s">
        <v>120</v>
      </c>
      <c r="E93" s="54">
        <v>73</v>
      </c>
      <c r="F93" s="55">
        <f t="shared" si="14"/>
        <v>15</v>
      </c>
      <c r="G93" s="72">
        <v>5</v>
      </c>
      <c r="H93" s="72">
        <v>5</v>
      </c>
      <c r="I93" s="72">
        <v>5</v>
      </c>
      <c r="K93" s="82">
        <f t="shared" si="13"/>
        <v>15</v>
      </c>
      <c r="L93" s="82">
        <f t="shared" si="10"/>
        <v>5</v>
      </c>
      <c r="M93" s="82">
        <f t="shared" si="11"/>
        <v>5</v>
      </c>
      <c r="N93" s="82">
        <f t="shared" si="12"/>
        <v>5</v>
      </c>
      <c r="O93" s="88"/>
      <c r="P93" s="88"/>
      <c r="Q93" s="88"/>
    </row>
    <row r="94" spans="1:17" s="44" customFormat="1" ht="33.75" customHeight="1" x14ac:dyDescent="0.25">
      <c r="A94" s="159"/>
      <c r="B94" s="159"/>
      <c r="C94" s="159"/>
      <c r="D94" s="49" t="s">
        <v>121</v>
      </c>
      <c r="E94" s="54">
        <v>74</v>
      </c>
      <c r="F94" s="55">
        <f t="shared" si="14"/>
        <v>133</v>
      </c>
      <c r="G94" s="72">
        <v>22</v>
      </c>
      <c r="H94" s="72">
        <v>22</v>
      </c>
      <c r="I94" s="72">
        <v>89</v>
      </c>
      <c r="K94" s="82">
        <f t="shared" si="13"/>
        <v>133</v>
      </c>
      <c r="L94" s="82">
        <f t="shared" si="10"/>
        <v>22</v>
      </c>
      <c r="M94" s="82">
        <f t="shared" si="11"/>
        <v>22</v>
      </c>
      <c r="N94" s="82">
        <f t="shared" si="12"/>
        <v>89</v>
      </c>
      <c r="O94" s="88"/>
      <c r="P94" s="88"/>
      <c r="Q94" s="88"/>
    </row>
    <row r="95" spans="1:17" s="44" customFormat="1" ht="20.25" customHeight="1" x14ac:dyDescent="0.25">
      <c r="A95" s="157" t="s">
        <v>122</v>
      </c>
      <c r="B95" s="159"/>
      <c r="C95" s="159"/>
      <c r="D95" s="49" t="s">
        <v>120</v>
      </c>
      <c r="E95" s="54">
        <v>75</v>
      </c>
      <c r="F95" s="55">
        <f t="shared" si="14"/>
        <v>4</v>
      </c>
      <c r="G95" s="71" t="s">
        <v>50</v>
      </c>
      <c r="H95" s="71" t="s">
        <v>50</v>
      </c>
      <c r="I95" s="72">
        <v>4</v>
      </c>
      <c r="K95" s="82">
        <f t="shared" si="13"/>
        <v>4</v>
      </c>
      <c r="L95" s="82" t="str">
        <f t="shared" si="10"/>
        <v>Х</v>
      </c>
      <c r="M95" s="82" t="str">
        <f t="shared" si="11"/>
        <v>Х</v>
      </c>
      <c r="N95" s="82">
        <f t="shared" si="12"/>
        <v>4</v>
      </c>
      <c r="O95" s="88"/>
      <c r="P95" s="88"/>
      <c r="Q95" s="88"/>
    </row>
    <row r="96" spans="1:17" s="44" customFormat="1" ht="63" customHeight="1" x14ac:dyDescent="0.25">
      <c r="A96" s="159"/>
      <c r="B96" s="159"/>
      <c r="C96" s="159"/>
      <c r="D96" s="49" t="s">
        <v>121</v>
      </c>
      <c r="E96" s="54">
        <v>76</v>
      </c>
      <c r="F96" s="55">
        <f t="shared" si="14"/>
        <v>70</v>
      </c>
      <c r="G96" s="71" t="s">
        <v>50</v>
      </c>
      <c r="H96" s="71" t="s">
        <v>50</v>
      </c>
      <c r="I96" s="72">
        <v>70</v>
      </c>
      <c r="K96" s="82">
        <f t="shared" si="13"/>
        <v>70</v>
      </c>
      <c r="L96" s="82" t="str">
        <f t="shared" si="10"/>
        <v>Х</v>
      </c>
      <c r="M96" s="82" t="str">
        <f t="shared" si="11"/>
        <v>Х</v>
      </c>
      <c r="N96" s="82">
        <f t="shared" si="12"/>
        <v>70</v>
      </c>
      <c r="O96" s="88"/>
      <c r="P96" s="88"/>
      <c r="Q96" s="88"/>
    </row>
    <row r="97" spans="1:19" s="44" customFormat="1" ht="31.5" customHeight="1" x14ac:dyDescent="0.25">
      <c r="A97" s="157" t="s">
        <v>123</v>
      </c>
      <c r="B97" s="159"/>
      <c r="C97" s="159"/>
      <c r="D97" s="49" t="s">
        <v>120</v>
      </c>
      <c r="E97" s="54">
        <v>77</v>
      </c>
      <c r="F97" s="55">
        <f t="shared" si="14"/>
        <v>4</v>
      </c>
      <c r="G97" s="71" t="s">
        <v>50</v>
      </c>
      <c r="H97" s="71" t="s">
        <v>50</v>
      </c>
      <c r="I97" s="72">
        <v>4</v>
      </c>
      <c r="K97" s="82">
        <f t="shared" si="13"/>
        <v>4</v>
      </c>
      <c r="L97" s="82" t="str">
        <f t="shared" si="10"/>
        <v>Х</v>
      </c>
      <c r="M97" s="82" t="str">
        <f t="shared" si="11"/>
        <v>Х</v>
      </c>
      <c r="N97" s="82">
        <f t="shared" si="12"/>
        <v>4</v>
      </c>
      <c r="O97" s="88"/>
      <c r="P97" s="88"/>
      <c r="Q97" s="88"/>
      <c r="S97" s="45"/>
    </row>
    <row r="98" spans="1:19" ht="33" customHeight="1" x14ac:dyDescent="0.25">
      <c r="A98" s="159"/>
      <c r="B98" s="159"/>
      <c r="C98" s="159"/>
      <c r="D98" s="49" t="s">
        <v>121</v>
      </c>
      <c r="E98" s="54">
        <v>78</v>
      </c>
      <c r="F98" s="57">
        <f t="shared" si="14"/>
        <v>22</v>
      </c>
      <c r="G98" s="68" t="s">
        <v>50</v>
      </c>
      <c r="H98" s="68" t="s">
        <v>50</v>
      </c>
      <c r="I98" s="81">
        <v>22</v>
      </c>
      <c r="K98" s="82">
        <f t="shared" si="13"/>
        <v>22</v>
      </c>
      <c r="L98" s="82" t="str">
        <f t="shared" si="10"/>
        <v>Х</v>
      </c>
      <c r="M98" s="82" t="str">
        <f t="shared" si="11"/>
        <v>Х</v>
      </c>
      <c r="N98" s="82">
        <f t="shared" si="12"/>
        <v>22</v>
      </c>
      <c r="O98" s="87"/>
      <c r="P98" s="87"/>
      <c r="Q98" s="87"/>
    </row>
    <row r="99" spans="1:19" ht="81" customHeight="1" x14ac:dyDescent="0.25">
      <c r="A99" s="157" t="s">
        <v>124</v>
      </c>
      <c r="B99" s="159"/>
      <c r="C99" s="159"/>
      <c r="D99" s="159"/>
      <c r="E99" s="60">
        <v>79</v>
      </c>
      <c r="F99" s="62">
        <v>6713</v>
      </c>
      <c r="G99" s="94" t="s">
        <v>50</v>
      </c>
      <c r="H99" s="94" t="s">
        <v>50</v>
      </c>
      <c r="I99" s="94" t="s">
        <v>50</v>
      </c>
      <c r="K99" s="82">
        <f t="shared" si="13"/>
        <v>6713</v>
      </c>
      <c r="L99" s="82" t="str">
        <f t="shared" si="10"/>
        <v>Х</v>
      </c>
      <c r="M99" s="82" t="str">
        <f t="shared" si="11"/>
        <v>Х</v>
      </c>
      <c r="N99" s="82" t="str">
        <f t="shared" si="12"/>
        <v>Х</v>
      </c>
      <c r="O99" s="166" t="s">
        <v>125</v>
      </c>
      <c r="P99" s="167"/>
      <c r="Q99" s="168"/>
    </row>
    <row r="100" spans="1:19" ht="44.25" customHeight="1" x14ac:dyDescent="0.25">
      <c r="A100" s="157" t="s">
        <v>126</v>
      </c>
      <c r="B100" s="159"/>
      <c r="C100" s="159"/>
      <c r="D100" s="159"/>
      <c r="E100" s="54">
        <v>80</v>
      </c>
      <c r="F100" s="95">
        <v>6413</v>
      </c>
      <c r="G100" s="96" t="s">
        <v>50</v>
      </c>
      <c r="H100" s="96" t="s">
        <v>50</v>
      </c>
      <c r="I100" s="96" t="s">
        <v>50</v>
      </c>
      <c r="K100" s="82">
        <f t="shared" si="13"/>
        <v>6413</v>
      </c>
      <c r="L100" s="82" t="str">
        <f t="shared" si="10"/>
        <v>Х</v>
      </c>
      <c r="M100" s="82" t="str">
        <f t="shared" si="11"/>
        <v>Х</v>
      </c>
      <c r="N100" s="82" t="str">
        <f t="shared" si="12"/>
        <v>Х</v>
      </c>
      <c r="O100" s="87"/>
      <c r="P100" s="87"/>
      <c r="Q100" s="87"/>
    </row>
    <row r="101" spans="1:19" ht="37.5" customHeight="1" x14ac:dyDescent="0.25">
      <c r="A101" s="157" t="s">
        <v>127</v>
      </c>
      <c r="B101" s="159"/>
      <c r="C101" s="159"/>
      <c r="D101" s="90" t="s">
        <v>128</v>
      </c>
      <c r="E101" s="60">
        <v>81</v>
      </c>
      <c r="F101" s="62">
        <v>6</v>
      </c>
      <c r="G101" s="94" t="s">
        <v>50</v>
      </c>
      <c r="H101" s="94" t="s">
        <v>50</v>
      </c>
      <c r="I101" s="94" t="s">
        <v>50</v>
      </c>
      <c r="K101" s="82">
        <f t="shared" si="13"/>
        <v>6</v>
      </c>
      <c r="L101" s="82" t="str">
        <f t="shared" ref="L101:L109" si="15">G101</f>
        <v>Х</v>
      </c>
      <c r="M101" s="82" t="str">
        <f t="shared" ref="M101:M109" si="16">H101</f>
        <v>Х</v>
      </c>
      <c r="N101" s="82" t="str">
        <f t="shared" ref="N101:N109" si="17">I101</f>
        <v>Х</v>
      </c>
      <c r="O101" s="166" t="s">
        <v>129</v>
      </c>
      <c r="P101" s="167"/>
      <c r="Q101" s="168"/>
    </row>
    <row r="102" spans="1:19" ht="37.5" customHeight="1" x14ac:dyDescent="0.25">
      <c r="A102" s="159"/>
      <c r="B102" s="159"/>
      <c r="C102" s="159"/>
      <c r="D102" s="90" t="s">
        <v>130</v>
      </c>
      <c r="E102" s="54">
        <v>82</v>
      </c>
      <c r="F102" s="64">
        <v>6</v>
      </c>
      <c r="G102" s="70" t="s">
        <v>50</v>
      </c>
      <c r="H102" s="70" t="s">
        <v>50</v>
      </c>
      <c r="I102" s="70" t="s">
        <v>50</v>
      </c>
      <c r="K102" s="82">
        <f t="shared" si="13"/>
        <v>6</v>
      </c>
      <c r="L102" s="82" t="str">
        <f t="shared" si="15"/>
        <v>Х</v>
      </c>
      <c r="M102" s="82" t="str">
        <f t="shared" si="16"/>
        <v>Х</v>
      </c>
      <c r="N102" s="82" t="str">
        <f t="shared" si="17"/>
        <v>Х</v>
      </c>
      <c r="O102" s="87"/>
      <c r="P102" s="87"/>
      <c r="Q102" s="87"/>
    </row>
    <row r="103" spans="1:19" ht="35.25" customHeight="1" x14ac:dyDescent="0.25">
      <c r="A103" s="169" t="s">
        <v>131</v>
      </c>
      <c r="B103" s="170"/>
      <c r="C103" s="170"/>
      <c r="D103" s="170"/>
      <c r="E103" s="54">
        <v>83</v>
      </c>
      <c r="F103" s="56">
        <v>12</v>
      </c>
      <c r="G103" s="71" t="s">
        <v>50</v>
      </c>
      <c r="H103" s="71" t="s">
        <v>50</v>
      </c>
      <c r="I103" s="71" t="s">
        <v>50</v>
      </c>
      <c r="K103" s="82">
        <f t="shared" si="13"/>
        <v>12</v>
      </c>
      <c r="L103" s="82" t="str">
        <f t="shared" si="15"/>
        <v>Х</v>
      </c>
      <c r="M103" s="82" t="str">
        <f t="shared" si="16"/>
        <v>Х</v>
      </c>
      <c r="N103" s="82" t="str">
        <f t="shared" si="17"/>
        <v>Х</v>
      </c>
      <c r="O103" s="87"/>
      <c r="P103" s="87"/>
      <c r="Q103" s="87"/>
    </row>
    <row r="104" spans="1:19" ht="31.5" customHeight="1" x14ac:dyDescent="0.25">
      <c r="A104" s="169" t="s">
        <v>132</v>
      </c>
      <c r="B104" s="170"/>
      <c r="C104" s="170"/>
      <c r="D104" s="170"/>
      <c r="E104" s="54">
        <v>84</v>
      </c>
      <c r="F104" s="56">
        <v>12</v>
      </c>
      <c r="G104" s="71" t="s">
        <v>50</v>
      </c>
      <c r="H104" s="71" t="s">
        <v>50</v>
      </c>
      <c r="I104" s="71" t="s">
        <v>50</v>
      </c>
      <c r="K104" s="82">
        <f t="shared" si="13"/>
        <v>12</v>
      </c>
      <c r="L104" s="82" t="str">
        <f t="shared" si="15"/>
        <v>Х</v>
      </c>
      <c r="M104" s="82" t="str">
        <f t="shared" si="16"/>
        <v>Х</v>
      </c>
      <c r="N104" s="82" t="str">
        <f t="shared" si="17"/>
        <v>Х</v>
      </c>
      <c r="O104" s="87"/>
      <c r="P104" s="87"/>
      <c r="Q104" s="87"/>
    </row>
    <row r="105" spans="1:19" ht="31.5" customHeight="1" x14ac:dyDescent="0.25">
      <c r="A105" s="169" t="s">
        <v>133</v>
      </c>
      <c r="B105" s="170"/>
      <c r="C105" s="170"/>
      <c r="D105" s="170"/>
      <c r="E105" s="54">
        <v>85</v>
      </c>
      <c r="F105" s="56">
        <v>12</v>
      </c>
      <c r="G105" s="71" t="s">
        <v>50</v>
      </c>
      <c r="H105" s="71" t="s">
        <v>50</v>
      </c>
      <c r="I105" s="71" t="s">
        <v>50</v>
      </c>
      <c r="K105" s="82">
        <f t="shared" si="13"/>
        <v>12</v>
      </c>
      <c r="L105" s="82" t="str">
        <f t="shared" si="15"/>
        <v>Х</v>
      </c>
      <c r="M105" s="82" t="str">
        <f t="shared" si="16"/>
        <v>Х</v>
      </c>
      <c r="N105" s="82" t="str">
        <f t="shared" si="17"/>
        <v>Х</v>
      </c>
      <c r="O105" s="87"/>
      <c r="P105" s="87"/>
      <c r="Q105" s="87"/>
    </row>
    <row r="106" spans="1:19" ht="45.75" customHeight="1" x14ac:dyDescent="0.25">
      <c r="A106" s="169" t="s">
        <v>134</v>
      </c>
      <c r="B106" s="170"/>
      <c r="C106" s="170"/>
      <c r="D106" s="90" t="s">
        <v>135</v>
      </c>
      <c r="E106" s="54">
        <v>86</v>
      </c>
      <c r="F106" s="56">
        <v>0</v>
      </c>
      <c r="G106" s="71" t="s">
        <v>50</v>
      </c>
      <c r="H106" s="71" t="s">
        <v>50</v>
      </c>
      <c r="I106" s="71" t="s">
        <v>50</v>
      </c>
      <c r="K106" s="82">
        <f t="shared" si="13"/>
        <v>0</v>
      </c>
      <c r="L106" s="82" t="str">
        <f t="shared" si="15"/>
        <v>Х</v>
      </c>
      <c r="M106" s="82" t="str">
        <f t="shared" si="16"/>
        <v>Х</v>
      </c>
      <c r="N106" s="82" t="str">
        <f t="shared" si="17"/>
        <v>Х</v>
      </c>
      <c r="O106" s="87"/>
      <c r="P106" s="87"/>
      <c r="Q106" s="87"/>
    </row>
    <row r="107" spans="1:19" ht="59.25" customHeight="1" x14ac:dyDescent="0.25">
      <c r="A107" s="157" t="s">
        <v>136</v>
      </c>
      <c r="B107" s="159"/>
      <c r="C107" s="159"/>
      <c r="D107" s="90" t="s">
        <v>137</v>
      </c>
      <c r="E107" s="54">
        <v>87</v>
      </c>
      <c r="F107" s="56">
        <v>17</v>
      </c>
      <c r="G107" s="71" t="s">
        <v>50</v>
      </c>
      <c r="H107" s="71" t="s">
        <v>50</v>
      </c>
      <c r="I107" s="71" t="s">
        <v>50</v>
      </c>
      <c r="K107" s="82">
        <f t="shared" si="13"/>
        <v>17</v>
      </c>
      <c r="L107" s="82" t="str">
        <f t="shared" si="15"/>
        <v>Х</v>
      </c>
      <c r="M107" s="82" t="str">
        <f t="shared" si="16"/>
        <v>Х</v>
      </c>
      <c r="N107" s="82" t="str">
        <f t="shared" si="17"/>
        <v>Х</v>
      </c>
      <c r="O107" s="87"/>
      <c r="P107" s="87"/>
      <c r="Q107" s="87"/>
    </row>
    <row r="108" spans="1:19" ht="42" customHeight="1" x14ac:dyDescent="0.25">
      <c r="A108" s="159"/>
      <c r="B108" s="159"/>
      <c r="C108" s="159"/>
      <c r="D108" s="90" t="s">
        <v>138</v>
      </c>
      <c r="E108" s="54">
        <v>88</v>
      </c>
      <c r="F108" s="56">
        <v>12</v>
      </c>
      <c r="G108" s="71" t="s">
        <v>50</v>
      </c>
      <c r="H108" s="71" t="s">
        <v>50</v>
      </c>
      <c r="I108" s="71" t="s">
        <v>50</v>
      </c>
      <c r="K108" s="82">
        <f t="shared" si="13"/>
        <v>12</v>
      </c>
      <c r="L108" s="82" t="str">
        <f t="shared" si="15"/>
        <v>Х</v>
      </c>
      <c r="M108" s="82" t="str">
        <f t="shared" si="16"/>
        <v>Х</v>
      </c>
      <c r="N108" s="82" t="str">
        <f t="shared" si="17"/>
        <v>Х</v>
      </c>
      <c r="O108" s="87"/>
      <c r="P108" s="105"/>
      <c r="Q108" s="105"/>
    </row>
    <row r="109" spans="1:19" ht="36.75" customHeight="1" x14ac:dyDescent="0.25">
      <c r="A109" s="171" t="s">
        <v>139</v>
      </c>
      <c r="B109" s="171"/>
      <c r="C109" s="171"/>
      <c r="D109" s="171"/>
      <c r="E109" s="54">
        <v>89</v>
      </c>
      <c r="F109" s="55">
        <f t="shared" si="14"/>
        <v>0</v>
      </c>
      <c r="G109" s="72">
        <v>0</v>
      </c>
      <c r="H109" s="72">
        <v>0</v>
      </c>
      <c r="I109" s="72">
        <v>0</v>
      </c>
      <c r="K109" s="82">
        <f t="shared" si="13"/>
        <v>0</v>
      </c>
      <c r="L109" s="82">
        <f t="shared" si="15"/>
        <v>0</v>
      </c>
      <c r="M109" s="82">
        <f t="shared" si="16"/>
        <v>0</v>
      </c>
      <c r="N109" s="82">
        <f t="shared" si="17"/>
        <v>0</v>
      </c>
      <c r="O109" s="106"/>
      <c r="R109" s="50"/>
    </row>
    <row r="110" spans="1:19" ht="9.75" customHeight="1" x14ac:dyDescent="0.25">
      <c r="A110" s="160"/>
      <c r="B110" s="160"/>
      <c r="C110" s="160"/>
      <c r="D110" s="160"/>
      <c r="E110" s="160"/>
      <c r="F110" s="160"/>
      <c r="O110" s="106"/>
      <c r="R110" s="50"/>
    </row>
    <row r="111" spans="1:19" ht="31.5" customHeight="1" x14ac:dyDescent="0.2">
      <c r="A111" s="91" t="s">
        <v>140</v>
      </c>
      <c r="B111" s="161" t="str">
        <f>CONCATENATE('Учет. данные'!B8," ",'Учет. данные'!B9)</f>
        <v>ГУ МЧС России по Новгородской области</v>
      </c>
      <c r="C111" s="161"/>
      <c r="D111" s="161"/>
      <c r="E111" s="162"/>
      <c r="F111" s="162"/>
      <c r="G111" s="162"/>
      <c r="H111" s="97"/>
      <c r="I111" s="100" t="s">
        <v>141</v>
      </c>
      <c r="J111" s="101"/>
      <c r="O111" s="106"/>
      <c r="R111" s="50"/>
    </row>
    <row r="112" spans="1:19" ht="25.5" customHeight="1" x14ac:dyDescent="0.25">
      <c r="A112" s="46"/>
      <c r="B112" s="163" t="s">
        <v>142</v>
      </c>
      <c r="C112" s="163"/>
      <c r="D112" s="163"/>
      <c r="E112" s="163" t="s">
        <v>143</v>
      </c>
      <c r="F112" s="163"/>
      <c r="G112" s="163"/>
      <c r="H112" s="98"/>
      <c r="I112" s="102" t="s">
        <v>144</v>
      </c>
      <c r="J112" s="103"/>
      <c r="O112" s="106"/>
      <c r="R112" s="50"/>
    </row>
    <row r="113" spans="1:18" ht="18.75" customHeight="1" x14ac:dyDescent="0.25">
      <c r="A113" s="46"/>
      <c r="B113" s="46"/>
      <c r="C113" s="46"/>
      <c r="D113" s="92"/>
      <c r="E113" s="92"/>
      <c r="F113" s="92"/>
      <c r="O113" s="106"/>
      <c r="R113" s="50"/>
    </row>
    <row r="114" spans="1:18" ht="18.75" customHeight="1" x14ac:dyDescent="0.25">
      <c r="A114" s="93" t="s">
        <v>145</v>
      </c>
      <c r="B114" s="164" t="str">
        <f>'Учет. данные'!B14</f>
        <v>Шилов Андрей Геннадьевич</v>
      </c>
      <c r="C114" s="164"/>
      <c r="D114" s="164"/>
      <c r="E114" s="165">
        <f>'Учет. данные'!B16</f>
        <v>88162765121</v>
      </c>
      <c r="F114" s="165"/>
      <c r="G114" s="165"/>
      <c r="H114" s="99"/>
      <c r="I114" s="104"/>
      <c r="J114" s="104"/>
      <c r="O114" s="106"/>
      <c r="R114" s="50"/>
    </row>
    <row r="115" spans="1:18" ht="12.75" customHeight="1" x14ac:dyDescent="0.25">
      <c r="A115" s="46"/>
      <c r="B115" s="163" t="s">
        <v>146</v>
      </c>
      <c r="C115" s="163"/>
      <c r="D115" s="163"/>
      <c r="E115" s="163" t="s">
        <v>147</v>
      </c>
      <c r="F115" s="163"/>
      <c r="G115" s="163"/>
      <c r="H115" s="98"/>
      <c r="I115" s="103"/>
      <c r="J115" s="103"/>
      <c r="O115" s="106"/>
      <c r="R115" s="50"/>
    </row>
    <row r="116" spans="1:18" ht="18.75" hidden="1" customHeight="1" x14ac:dyDescent="0.25">
      <c r="A116" s="154"/>
      <c r="B116" s="154"/>
      <c r="C116" s="46"/>
      <c r="D116" s="46"/>
      <c r="E116" s="46"/>
      <c r="F116" s="46"/>
      <c r="O116" s="50"/>
      <c r="P116" s="50"/>
    </row>
    <row r="117" spans="1:18" ht="13.15" hidden="1" customHeight="1" x14ac:dyDescent="0.25"/>
    <row r="118" spans="1:18" ht="13.15" hidden="1" customHeight="1" x14ac:dyDescent="0.25"/>
    <row r="119" spans="1:18" hidden="1" x14ac:dyDescent="0.25"/>
    <row r="120" spans="1:18" hidden="1" x14ac:dyDescent="0.25"/>
    <row r="121" spans="1:18" ht="13.15" hidden="1" customHeight="1" x14ac:dyDescent="0.25"/>
    <row r="122" spans="1:18" hidden="1" x14ac:dyDescent="0.25"/>
    <row r="123" spans="1:18" hidden="1" x14ac:dyDescent="0.25"/>
    <row r="124" spans="1:18" hidden="1" x14ac:dyDescent="0.25"/>
    <row r="125" spans="1:18" hidden="1" x14ac:dyDescent="0.25"/>
    <row r="126" spans="1:18" hidden="1" x14ac:dyDescent="0.25"/>
    <row r="127" spans="1:18" ht="13.15" hidden="1" customHeight="1" x14ac:dyDescent="0.25"/>
    <row r="128" spans="1:1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t="13.15" hidden="1" customHeight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t="13.15" hidden="1" customHeight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t="13.9" hidden="1" customHeight="1" x14ac:dyDescent="0.25"/>
    <row r="151" hidden="1" x14ac:dyDescent="0.25"/>
    <row r="152" hidden="1" x14ac:dyDescent="0.25"/>
    <row r="153" hidden="1" x14ac:dyDescent="0.25"/>
    <row r="154" ht="13.15" hidden="1" customHeight="1" x14ac:dyDescent="0.25"/>
    <row r="155" hidden="1" x14ac:dyDescent="0.25"/>
    <row r="156" hidden="1" x14ac:dyDescent="0.25"/>
    <row r="157" hidden="1" x14ac:dyDescent="0.25"/>
    <row r="158" ht="13.15" hidden="1" customHeight="1" x14ac:dyDescent="0.25"/>
    <row r="159" hidden="1" x14ac:dyDescent="0.25"/>
    <row r="160" ht="13.15" hidden="1" customHeight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spans="15:15" hidden="1" x14ac:dyDescent="0.25"/>
    <row r="210" spans="15:15" hidden="1" x14ac:dyDescent="0.25"/>
    <row r="211" spans="15:15" hidden="1" x14ac:dyDescent="0.25"/>
    <row r="212" spans="15:15" hidden="1" x14ac:dyDescent="0.25"/>
    <row r="213" spans="15:15" hidden="1" x14ac:dyDescent="0.25">
      <c r="O213" s="50"/>
    </row>
    <row r="214" spans="15:15" hidden="1" x14ac:dyDescent="0.25">
      <c r="O214" s="50"/>
    </row>
    <row r="215" spans="15:15" hidden="1" x14ac:dyDescent="0.25">
      <c r="O215" s="50"/>
    </row>
    <row r="216" spans="15:15" hidden="1" x14ac:dyDescent="0.25">
      <c r="O216" s="50"/>
    </row>
    <row r="217" spans="15:15" hidden="1" x14ac:dyDescent="0.25">
      <c r="O217" s="50"/>
    </row>
    <row r="218" spans="15:15" hidden="1" x14ac:dyDescent="0.25">
      <c r="O218" s="50"/>
    </row>
    <row r="219" spans="15:15" hidden="1" x14ac:dyDescent="0.25">
      <c r="O219" s="50"/>
    </row>
    <row r="220" spans="15:15" hidden="1" x14ac:dyDescent="0.25">
      <c r="O220" s="50"/>
    </row>
    <row r="221" spans="15:15" x14ac:dyDescent="0.25"/>
  </sheetData>
  <sheetProtection password="C900" sheet="1" objects="1" scenarios="1" formatColumns="0" formatRows="0"/>
  <mergeCells count="154">
    <mergeCell ref="H4:I4"/>
    <mergeCell ref="H5:I5"/>
    <mergeCell ref="G7:I7"/>
    <mergeCell ref="A9:H9"/>
    <mergeCell ref="A10:I10"/>
    <mergeCell ref="A11:H11"/>
    <mergeCell ref="A12:I12"/>
    <mergeCell ref="A13:B13"/>
    <mergeCell ref="C13:E13"/>
    <mergeCell ref="G15:I15"/>
    <mergeCell ref="A17:D17"/>
    <mergeCell ref="O17:Q17"/>
    <mergeCell ref="A18:I18"/>
    <mergeCell ref="K18:Q18"/>
    <mergeCell ref="A19:D19"/>
    <mergeCell ref="C20:D20"/>
    <mergeCell ref="C21:D21"/>
    <mergeCell ref="C22:D22"/>
    <mergeCell ref="E15:E16"/>
    <mergeCell ref="F15:F16"/>
    <mergeCell ref="A15:D16"/>
    <mergeCell ref="A20:B21"/>
    <mergeCell ref="K15:Q16"/>
    <mergeCell ref="C23:D23"/>
    <mergeCell ref="C24:D24"/>
    <mergeCell ref="C25:D25"/>
    <mergeCell ref="A26:D26"/>
    <mergeCell ref="C27:D27"/>
    <mergeCell ref="O27:Q27"/>
    <mergeCell ref="C28:D28"/>
    <mergeCell ref="O28:Q28"/>
    <mergeCell ref="C29:D29"/>
    <mergeCell ref="A22:B23"/>
    <mergeCell ref="A24:B25"/>
    <mergeCell ref="A27:B28"/>
    <mergeCell ref="C30:D30"/>
    <mergeCell ref="C31:D31"/>
    <mergeCell ref="C32:D32"/>
    <mergeCell ref="B33:D33"/>
    <mergeCell ref="C34:D34"/>
    <mergeCell ref="O34:Q34"/>
    <mergeCell ref="C35:D35"/>
    <mergeCell ref="O35:Q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A46:I46"/>
    <mergeCell ref="K46:N46"/>
    <mergeCell ref="C47:D47"/>
    <mergeCell ref="C48:D48"/>
    <mergeCell ref="O48:Q48"/>
    <mergeCell ref="A49:B49"/>
    <mergeCell ref="C49:D49"/>
    <mergeCell ref="A50:B50"/>
    <mergeCell ref="C50:D50"/>
    <mergeCell ref="A51:B51"/>
    <mergeCell ref="C51:D51"/>
    <mergeCell ref="C52:D52"/>
    <mergeCell ref="C53:D53"/>
    <mergeCell ref="C54:D54"/>
    <mergeCell ref="C55:D55"/>
    <mergeCell ref="C56:D56"/>
    <mergeCell ref="C57:D57"/>
    <mergeCell ref="C58:D58"/>
    <mergeCell ref="O58:Q58"/>
    <mergeCell ref="C59:D59"/>
    <mergeCell ref="O59:Q59"/>
    <mergeCell ref="C60:D60"/>
    <mergeCell ref="C61:D61"/>
    <mergeCell ref="C62:D62"/>
    <mergeCell ref="C63:D63"/>
    <mergeCell ref="C64:D64"/>
    <mergeCell ref="C65:D65"/>
    <mergeCell ref="C66:D66"/>
    <mergeCell ref="C67:D67"/>
    <mergeCell ref="A68:I68"/>
    <mergeCell ref="K68:N68"/>
    <mergeCell ref="B69:D69"/>
    <mergeCell ref="B70:D70"/>
    <mergeCell ref="B71:D71"/>
    <mergeCell ref="B72:D72"/>
    <mergeCell ref="C73:D73"/>
    <mergeCell ref="O88:Q88"/>
    <mergeCell ref="A92:D92"/>
    <mergeCell ref="O92:Q92"/>
    <mergeCell ref="A88:C91"/>
    <mergeCell ref="O73:Q73"/>
    <mergeCell ref="C74:D74"/>
    <mergeCell ref="C75:D75"/>
    <mergeCell ref="C76:D76"/>
    <mergeCell ref="C77:D77"/>
    <mergeCell ref="C78:D78"/>
    <mergeCell ref="C79:D79"/>
    <mergeCell ref="C80:D80"/>
    <mergeCell ref="C81:D81"/>
    <mergeCell ref="B115:D115"/>
    <mergeCell ref="E115:G115"/>
    <mergeCell ref="A99:D99"/>
    <mergeCell ref="O99:Q99"/>
    <mergeCell ref="A100:D100"/>
    <mergeCell ref="O101:Q101"/>
    <mergeCell ref="A103:D103"/>
    <mergeCell ref="A104:D104"/>
    <mergeCell ref="A105:D105"/>
    <mergeCell ref="A106:C106"/>
    <mergeCell ref="A109:D109"/>
    <mergeCell ref="A107:C108"/>
    <mergeCell ref="A101:C102"/>
    <mergeCell ref="A110:F110"/>
    <mergeCell ref="B111:D111"/>
    <mergeCell ref="E111:G111"/>
    <mergeCell ref="B112:D112"/>
    <mergeCell ref="E112:G112"/>
    <mergeCell ref="B114:D114"/>
    <mergeCell ref="E114:G114"/>
    <mergeCell ref="C82:D82"/>
    <mergeCell ref="C83:D83"/>
    <mergeCell ref="C84:D84"/>
    <mergeCell ref="C85:D85"/>
    <mergeCell ref="C86:D86"/>
    <mergeCell ref="C87:D87"/>
    <mergeCell ref="A93:C94"/>
    <mergeCell ref="A95:C96"/>
    <mergeCell ref="A116:B116"/>
    <mergeCell ref="A29:A33"/>
    <mergeCell ref="A36:A45"/>
    <mergeCell ref="A60:A67"/>
    <mergeCell ref="A69:A72"/>
    <mergeCell ref="B29:B30"/>
    <mergeCell ref="B31:B32"/>
    <mergeCell ref="B36:B37"/>
    <mergeCell ref="B38:B39"/>
    <mergeCell ref="B40:B41"/>
    <mergeCell ref="B42:B43"/>
    <mergeCell ref="B44:B45"/>
    <mergeCell ref="B60:B61"/>
    <mergeCell ref="B62:B63"/>
    <mergeCell ref="B64:B65"/>
    <mergeCell ref="B66:B67"/>
    <mergeCell ref="A47:B48"/>
    <mergeCell ref="A34:B35"/>
    <mergeCell ref="A56:B57"/>
    <mergeCell ref="A58:B59"/>
    <mergeCell ref="A52:B53"/>
    <mergeCell ref="A54:B55"/>
    <mergeCell ref="A97:C98"/>
    <mergeCell ref="A73:B87"/>
  </mergeCells>
  <conditionalFormatting sqref="K27:N27">
    <cfRule type="cellIs" dxfId="5" priority="8" operator="lessThan">
      <formula>K29+K31+K33</formula>
    </cfRule>
  </conditionalFormatting>
  <conditionalFormatting sqref="K28:N28">
    <cfRule type="cellIs" dxfId="4" priority="6" operator="lessThan">
      <formula>K30+K32</formula>
    </cfRule>
  </conditionalFormatting>
  <conditionalFormatting sqref="K34:N34">
    <cfRule type="cellIs" dxfId="3" priority="5" operator="lessThan">
      <formula>K36+K38+K40+K42+K44</formula>
    </cfRule>
  </conditionalFormatting>
  <conditionalFormatting sqref="K35:N35">
    <cfRule type="cellIs" dxfId="2" priority="4" operator="lessThan">
      <formula>K37+K39+K41+K43+K45</formula>
    </cfRule>
  </conditionalFormatting>
  <conditionalFormatting sqref="K99:N99">
    <cfRule type="cellIs" dxfId="1" priority="3" operator="lessThan">
      <formula>F100</formula>
    </cfRule>
  </conditionalFormatting>
  <conditionalFormatting sqref="K101:N101">
    <cfRule type="cellIs" dxfId="0" priority="2" operator="lessThan">
      <formula>F102</formula>
    </cfRule>
  </conditionalFormatting>
  <dataValidations count="1">
    <dataValidation type="whole" operator="greaterThanOrEqual" allowBlank="1" showInputMessage="1" showErrorMessage="1" sqref="F18">
      <formula1>0</formula1>
    </dataValidation>
  </dataValidations>
  <printOptions horizontalCentered="1"/>
  <pageMargins left="0" right="0.23622047244094499" top="0.74803149606299202" bottom="0.74803149606299202" header="0.31496062992126" footer="0.511811023622047"/>
  <pageSetup paperSize="9" scale="60" firstPageNumber="0" fitToHeight="4" orientation="portrait" useFirstPageNumber="1" horizontalDpi="300" verticalDpi="300"/>
  <headerFooter>
    <oddHeader>&amp;R&amp;"Times New Roman,Обычный"&amp;9 6-ГПН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29"/>
  <sheetViews>
    <sheetView topLeftCell="B1" zoomScale="90" zoomScaleNormal="90" workbookViewId="0">
      <selection activeCell="G18" sqref="G18"/>
    </sheetView>
  </sheetViews>
  <sheetFormatPr defaultColWidth="9" defaultRowHeight="15" x14ac:dyDescent="0.25"/>
  <cols>
    <col min="1" max="1" width="45.85546875" style="1" customWidth="1"/>
    <col min="2" max="2" width="9.140625" style="1" customWidth="1"/>
    <col min="3" max="3" width="37" style="1" customWidth="1"/>
    <col min="4" max="4" width="43.140625" style="1" customWidth="1"/>
    <col min="5" max="6" width="9.140625" style="1" customWidth="1"/>
    <col min="9" max="9" width="11" customWidth="1"/>
  </cols>
  <sheetData>
    <row r="1" spans="1:19" ht="90" x14ac:dyDescent="0.25">
      <c r="J1" s="2" t="s">
        <v>148</v>
      </c>
      <c r="K1" s="2" t="s">
        <v>149</v>
      </c>
      <c r="L1" s="5" t="s">
        <v>150</v>
      </c>
      <c r="M1" s="5" t="s">
        <v>151</v>
      </c>
      <c r="N1" s="5" t="s">
        <v>152</v>
      </c>
      <c r="O1" s="5" t="s">
        <v>153</v>
      </c>
      <c r="P1" s="5" t="s">
        <v>154</v>
      </c>
      <c r="Q1" s="5" t="s">
        <v>155</v>
      </c>
      <c r="R1" s="5" t="s">
        <v>156</v>
      </c>
      <c r="S1" s="5" t="s">
        <v>157</v>
      </c>
    </row>
    <row r="2" spans="1:19" x14ac:dyDescent="0.25">
      <c r="A2" s="2" t="s">
        <v>148</v>
      </c>
      <c r="B2" s="3">
        <v>1</v>
      </c>
      <c r="C2" s="3" t="s">
        <v>158</v>
      </c>
      <c r="D2" s="2" t="s">
        <v>148</v>
      </c>
      <c r="E2" s="3">
        <v>1</v>
      </c>
      <c r="F2" s="3" t="s">
        <v>158</v>
      </c>
      <c r="J2" s="30">
        <v>1</v>
      </c>
      <c r="K2" s="30">
        <v>2</v>
      </c>
      <c r="L2" s="31">
        <v>3</v>
      </c>
      <c r="M2" s="31">
        <v>4</v>
      </c>
      <c r="N2" s="31">
        <v>5</v>
      </c>
      <c r="O2" s="31">
        <v>6</v>
      </c>
      <c r="P2" s="31">
        <v>7</v>
      </c>
      <c r="Q2" s="31">
        <v>8</v>
      </c>
      <c r="R2" s="31">
        <v>9</v>
      </c>
      <c r="S2" s="31">
        <v>10</v>
      </c>
    </row>
    <row r="3" spans="1:19" ht="15.75" x14ac:dyDescent="0.25">
      <c r="A3" s="2" t="s">
        <v>159</v>
      </c>
      <c r="B3" s="3">
        <v>2</v>
      </c>
      <c r="C3" s="3" t="s">
        <v>160</v>
      </c>
      <c r="D3" s="2" t="s">
        <v>159</v>
      </c>
      <c r="E3" s="3">
        <v>2</v>
      </c>
      <c r="F3" s="3" t="s">
        <v>160</v>
      </c>
      <c r="J3" s="32" t="s">
        <v>161</v>
      </c>
      <c r="K3" s="33" t="s">
        <v>162</v>
      </c>
      <c r="L3" s="17" t="s">
        <v>163</v>
      </c>
      <c r="M3" s="17" t="s">
        <v>164</v>
      </c>
      <c r="N3" s="17" t="s">
        <v>165</v>
      </c>
      <c r="O3" s="17" t="s">
        <v>166</v>
      </c>
      <c r="P3" s="17" t="s">
        <v>167</v>
      </c>
      <c r="Q3" s="17" t="s">
        <v>168</v>
      </c>
      <c r="R3" s="17" t="s">
        <v>169</v>
      </c>
      <c r="S3" s="17" t="s">
        <v>170</v>
      </c>
    </row>
    <row r="4" spans="1:19" ht="15.75" x14ac:dyDescent="0.25">
      <c r="A4" s="4" t="s">
        <v>8</v>
      </c>
      <c r="B4" s="3">
        <v>3</v>
      </c>
      <c r="C4" s="3" t="s">
        <v>171</v>
      </c>
      <c r="D4" s="5" t="s">
        <v>8</v>
      </c>
      <c r="E4" s="3">
        <v>3</v>
      </c>
      <c r="F4" s="3" t="s">
        <v>171</v>
      </c>
      <c r="J4" s="33" t="s">
        <v>172</v>
      </c>
      <c r="K4" s="33" t="s">
        <v>172</v>
      </c>
      <c r="L4" s="17" t="s">
        <v>173</v>
      </c>
      <c r="M4" s="17" t="s">
        <v>174</v>
      </c>
      <c r="N4" s="17" t="s">
        <v>175</v>
      </c>
      <c r="O4" s="17" t="s">
        <v>176</v>
      </c>
      <c r="P4" s="17" t="s">
        <v>177</v>
      </c>
      <c r="Q4" s="17" t="s">
        <v>178</v>
      </c>
      <c r="R4" s="17" t="s">
        <v>179</v>
      </c>
      <c r="S4" s="17" t="s">
        <v>180</v>
      </c>
    </row>
    <row r="5" spans="1:19" ht="15.75" x14ac:dyDescent="0.25">
      <c r="A5" s="5" t="s">
        <v>181</v>
      </c>
      <c r="B5" s="3">
        <v>4</v>
      </c>
      <c r="C5" s="3" t="s">
        <v>182</v>
      </c>
      <c r="D5" s="5" t="s">
        <v>181</v>
      </c>
      <c r="E5" s="3">
        <v>4</v>
      </c>
      <c r="F5" s="3" t="s">
        <v>182</v>
      </c>
      <c r="J5" s="33" t="s">
        <v>172</v>
      </c>
      <c r="K5" s="33" t="s">
        <v>172</v>
      </c>
      <c r="L5" s="17" t="s">
        <v>183</v>
      </c>
      <c r="M5" s="17" t="s">
        <v>184</v>
      </c>
      <c r="N5" s="17" t="s">
        <v>185</v>
      </c>
      <c r="O5" s="17" t="s">
        <v>186</v>
      </c>
      <c r="P5" s="17" t="s">
        <v>187</v>
      </c>
      <c r="Q5" s="17" t="s">
        <v>188</v>
      </c>
      <c r="R5" s="17" t="s">
        <v>189</v>
      </c>
      <c r="S5" s="17" t="s">
        <v>190</v>
      </c>
    </row>
    <row r="6" spans="1:19" ht="15.75" x14ac:dyDescent="0.25">
      <c r="A6" s="5" t="s">
        <v>191</v>
      </c>
      <c r="B6" s="3">
        <v>5</v>
      </c>
      <c r="C6" s="3" t="s">
        <v>192</v>
      </c>
      <c r="D6" s="5" t="s">
        <v>191</v>
      </c>
      <c r="E6" s="3">
        <v>5</v>
      </c>
      <c r="F6" s="3" t="s">
        <v>192</v>
      </c>
      <c r="J6" s="33" t="s">
        <v>172</v>
      </c>
      <c r="K6" s="33" t="s">
        <v>172</v>
      </c>
      <c r="L6" s="17" t="s">
        <v>193</v>
      </c>
      <c r="M6" s="17" t="s">
        <v>194</v>
      </c>
      <c r="N6" s="17" t="s">
        <v>195</v>
      </c>
      <c r="O6" s="17" t="s">
        <v>196</v>
      </c>
      <c r="P6" s="17" t="s">
        <v>197</v>
      </c>
      <c r="Q6" s="17" t="s">
        <v>198</v>
      </c>
      <c r="R6" s="17" t="s">
        <v>199</v>
      </c>
      <c r="S6" s="17" t="s">
        <v>200</v>
      </c>
    </row>
    <row r="7" spans="1:19" ht="15.75" x14ac:dyDescent="0.25">
      <c r="A7" s="5" t="s">
        <v>201</v>
      </c>
      <c r="B7" s="3">
        <v>6</v>
      </c>
      <c r="C7" s="3" t="s">
        <v>202</v>
      </c>
      <c r="D7" s="5" t="s">
        <v>201</v>
      </c>
      <c r="E7" s="3">
        <v>6</v>
      </c>
      <c r="F7" s="3" t="s">
        <v>202</v>
      </c>
      <c r="J7" s="33" t="s">
        <v>172</v>
      </c>
      <c r="K7" s="33" t="s">
        <v>172</v>
      </c>
      <c r="L7" s="17" t="s">
        <v>203</v>
      </c>
      <c r="M7" s="17" t="s">
        <v>204</v>
      </c>
      <c r="N7" s="17" t="s">
        <v>205</v>
      </c>
      <c r="O7" s="17" t="s">
        <v>206</v>
      </c>
      <c r="P7" s="17" t="s">
        <v>207</v>
      </c>
      <c r="Q7" s="17" t="s">
        <v>208</v>
      </c>
      <c r="R7" s="17" t="s">
        <v>209</v>
      </c>
      <c r="S7" s="17" t="s">
        <v>210</v>
      </c>
    </row>
    <row r="8" spans="1:19" ht="15.75" x14ac:dyDescent="0.25">
      <c r="A8" s="5" t="s">
        <v>211</v>
      </c>
      <c r="B8" s="3">
        <v>7</v>
      </c>
      <c r="C8" s="3" t="s">
        <v>212</v>
      </c>
      <c r="D8" s="5" t="s">
        <v>211</v>
      </c>
      <c r="E8" s="3">
        <v>7</v>
      </c>
      <c r="F8" s="3" t="s">
        <v>212</v>
      </c>
      <c r="J8" s="33" t="s">
        <v>172</v>
      </c>
      <c r="K8" s="33" t="s">
        <v>172</v>
      </c>
      <c r="L8" s="17" t="s">
        <v>213</v>
      </c>
      <c r="M8" s="17" t="s">
        <v>214</v>
      </c>
      <c r="N8" s="17" t="s">
        <v>215</v>
      </c>
      <c r="O8" s="17" t="s">
        <v>216</v>
      </c>
      <c r="P8" s="17" t="s">
        <v>217</v>
      </c>
      <c r="Q8" s="17" t="s">
        <v>218</v>
      </c>
      <c r="R8" s="17" t="s">
        <v>219</v>
      </c>
      <c r="S8" s="17" t="s">
        <v>220</v>
      </c>
    </row>
    <row r="9" spans="1:19" ht="15.75" x14ac:dyDescent="0.25">
      <c r="A9" s="4" t="s">
        <v>221</v>
      </c>
      <c r="B9" s="3">
        <v>8</v>
      </c>
      <c r="C9" s="3" t="s">
        <v>222</v>
      </c>
      <c r="D9" s="5" t="s">
        <v>221</v>
      </c>
      <c r="E9" s="3">
        <v>8</v>
      </c>
      <c r="F9" s="3" t="s">
        <v>222</v>
      </c>
      <c r="J9" s="33" t="s">
        <v>172</v>
      </c>
      <c r="K9" s="33" t="s">
        <v>172</v>
      </c>
      <c r="L9" s="17" t="s">
        <v>223</v>
      </c>
      <c r="M9" s="17" t="s">
        <v>224</v>
      </c>
      <c r="N9" s="17" t="s">
        <v>225</v>
      </c>
      <c r="O9" s="5" t="s">
        <v>172</v>
      </c>
      <c r="P9" s="35" t="s">
        <v>226</v>
      </c>
      <c r="Q9" s="17" t="s">
        <v>227</v>
      </c>
      <c r="R9" s="17" t="s">
        <v>228</v>
      </c>
      <c r="S9" s="17" t="s">
        <v>229</v>
      </c>
    </row>
    <row r="10" spans="1:19" ht="15.75" x14ac:dyDescent="0.25">
      <c r="A10" s="5" t="s">
        <v>230</v>
      </c>
      <c r="B10" s="3">
        <v>9</v>
      </c>
      <c r="C10" s="3" t="s">
        <v>231</v>
      </c>
      <c r="D10" s="5" t="s">
        <v>230</v>
      </c>
      <c r="E10" s="3">
        <v>9</v>
      </c>
      <c r="F10" s="3" t="s">
        <v>231</v>
      </c>
      <c r="J10" s="33" t="s">
        <v>172</v>
      </c>
      <c r="K10" s="33" t="s">
        <v>172</v>
      </c>
      <c r="L10" s="19" t="s">
        <v>232</v>
      </c>
      <c r="M10" s="17" t="s">
        <v>233</v>
      </c>
      <c r="N10" s="17" t="s">
        <v>234</v>
      </c>
      <c r="O10" s="5" t="s">
        <v>172</v>
      </c>
      <c r="P10" s="35" t="s">
        <v>235</v>
      </c>
      <c r="Q10" s="5" t="s">
        <v>172</v>
      </c>
      <c r="R10" s="17" t="s">
        <v>236</v>
      </c>
      <c r="S10" s="17" t="s">
        <v>237</v>
      </c>
    </row>
    <row r="11" spans="1:19" ht="15.75" x14ac:dyDescent="0.25">
      <c r="A11" s="5" t="s">
        <v>238</v>
      </c>
      <c r="B11" s="3">
        <v>10</v>
      </c>
      <c r="C11" s="3" t="s">
        <v>239</v>
      </c>
      <c r="D11" s="5" t="s">
        <v>238</v>
      </c>
      <c r="E11" s="3">
        <v>10</v>
      </c>
      <c r="F11" s="3" t="s">
        <v>239</v>
      </c>
      <c r="J11" s="33" t="s">
        <v>172</v>
      </c>
      <c r="K11" s="33" t="s">
        <v>172</v>
      </c>
      <c r="L11" s="17" t="s">
        <v>240</v>
      </c>
      <c r="M11" s="17" t="s">
        <v>241</v>
      </c>
      <c r="N11" s="17" t="s">
        <v>242</v>
      </c>
      <c r="O11" s="5" t="s">
        <v>172</v>
      </c>
      <c r="P11" s="5" t="s">
        <v>172</v>
      </c>
      <c r="Q11" s="5" t="s">
        <v>172</v>
      </c>
      <c r="R11" s="17" t="s">
        <v>243</v>
      </c>
      <c r="S11" s="17" t="s">
        <v>244</v>
      </c>
    </row>
    <row r="12" spans="1:19" ht="15.75" x14ac:dyDescent="0.25">
      <c r="J12" s="33" t="s">
        <v>172</v>
      </c>
      <c r="K12" s="33" t="s">
        <v>172</v>
      </c>
      <c r="L12" s="17" t="s">
        <v>10</v>
      </c>
      <c r="M12" s="17" t="s">
        <v>245</v>
      </c>
      <c r="N12" s="17" t="s">
        <v>246</v>
      </c>
      <c r="O12" s="5" t="s">
        <v>172</v>
      </c>
      <c r="P12" s="5" t="s">
        <v>172</v>
      </c>
      <c r="Q12" s="5" t="s">
        <v>172</v>
      </c>
      <c r="R12" s="17" t="s">
        <v>247</v>
      </c>
      <c r="S12" s="36" t="s">
        <v>248</v>
      </c>
    </row>
    <row r="13" spans="1:19" ht="15.75" x14ac:dyDescent="0.25">
      <c r="C13" s="6" t="s">
        <v>249</v>
      </c>
      <c r="D13" s="7"/>
      <c r="E13" s="7" t="s">
        <v>250</v>
      </c>
      <c r="F13" s="23" t="s">
        <v>251</v>
      </c>
      <c r="J13" s="33" t="s">
        <v>172</v>
      </c>
      <c r="K13" s="33" t="s">
        <v>172</v>
      </c>
      <c r="L13" s="17" t="s">
        <v>252</v>
      </c>
      <c r="M13" s="17" t="s">
        <v>253</v>
      </c>
      <c r="N13" s="17" t="s">
        <v>254</v>
      </c>
      <c r="O13" s="5" t="s">
        <v>172</v>
      </c>
      <c r="P13" s="5" t="s">
        <v>172</v>
      </c>
      <c r="Q13" s="5" t="s">
        <v>172</v>
      </c>
      <c r="R13" s="5" t="s">
        <v>172</v>
      </c>
      <c r="S13" s="36" t="s">
        <v>255</v>
      </c>
    </row>
    <row r="14" spans="1:19" ht="15.75" x14ac:dyDescent="0.25">
      <c r="A14" s="8" t="str">
        <f ca="1">INDIRECT(CONCATENATE("'Матрица'!",VLOOKUP('Учет. данные'!$B$6,Матрица!$A$2:$F$11,6,FALSE),ROW(Матрица!J3)))</f>
        <v>Республике Карелия</v>
      </c>
      <c r="C14" s="9">
        <v>0</v>
      </c>
      <c r="D14" s="10">
        <v>0</v>
      </c>
      <c r="E14" s="24">
        <v>1</v>
      </c>
      <c r="F14" s="25">
        <v>1</v>
      </c>
      <c r="J14" s="33" t="s">
        <v>172</v>
      </c>
      <c r="K14" s="33" t="s">
        <v>172</v>
      </c>
      <c r="L14" s="5" t="s">
        <v>172</v>
      </c>
      <c r="M14" s="17" t="s">
        <v>256</v>
      </c>
      <c r="N14" s="17" t="s">
        <v>257</v>
      </c>
      <c r="O14" s="5" t="s">
        <v>172</v>
      </c>
      <c r="P14" s="5" t="s">
        <v>172</v>
      </c>
      <c r="Q14" s="5" t="s">
        <v>172</v>
      </c>
      <c r="R14" s="5" t="s">
        <v>172</v>
      </c>
      <c r="S14" s="5" t="s">
        <v>172</v>
      </c>
    </row>
    <row r="15" spans="1:19" ht="15.75" x14ac:dyDescent="0.25">
      <c r="A15" s="8" t="str">
        <f ca="1">INDIRECT(CONCATENATE("'Матрица'!",VLOOKUP('Учет. данные'!$B$6,Матрица!$A$2:$F$11,6,FALSE),ROW(Матрица!J4)))</f>
        <v>Республике Коми</v>
      </c>
      <c r="C15" s="11" t="s">
        <v>258</v>
      </c>
      <c r="D15" s="12">
        <v>1</v>
      </c>
      <c r="E15" s="24">
        <v>2</v>
      </c>
      <c r="F15" s="26">
        <v>2</v>
      </c>
      <c r="J15" s="33" t="s">
        <v>172</v>
      </c>
      <c r="K15" s="33" t="s">
        <v>172</v>
      </c>
      <c r="L15" s="5" t="s">
        <v>172</v>
      </c>
      <c r="M15" s="17" t="s">
        <v>259</v>
      </c>
      <c r="N15" s="17" t="s">
        <v>260</v>
      </c>
      <c r="O15" s="5" t="s">
        <v>172</v>
      </c>
      <c r="P15" s="5" t="s">
        <v>172</v>
      </c>
      <c r="Q15" s="5" t="s">
        <v>172</v>
      </c>
      <c r="R15" s="5" t="s">
        <v>172</v>
      </c>
      <c r="S15" s="5" t="s">
        <v>172</v>
      </c>
    </row>
    <row r="16" spans="1:19" ht="15.75" x14ac:dyDescent="0.25">
      <c r="A16" s="8" t="str">
        <f ca="1">INDIRECT(CONCATENATE("'Матрица'!",VLOOKUP('Учет. данные'!$B$6,Матрица!$A$2:$F$11,6,FALSE),ROW(Матрица!J5)))</f>
        <v>Архангельской области</v>
      </c>
      <c r="C16" s="11" t="s">
        <v>261</v>
      </c>
      <c r="D16" s="12">
        <v>2</v>
      </c>
      <c r="E16" s="24">
        <v>3</v>
      </c>
      <c r="F16" s="27"/>
      <c r="J16" s="33" t="s">
        <v>172</v>
      </c>
      <c r="K16" s="33" t="s">
        <v>172</v>
      </c>
      <c r="L16" s="5" t="s">
        <v>172</v>
      </c>
      <c r="M16" s="17" t="s">
        <v>262</v>
      </c>
      <c r="N16" s="17" t="s">
        <v>263</v>
      </c>
      <c r="O16" s="5" t="s">
        <v>172</v>
      </c>
      <c r="P16" s="5" t="s">
        <v>172</v>
      </c>
      <c r="Q16" s="5" t="s">
        <v>172</v>
      </c>
      <c r="R16" s="5" t="s">
        <v>172</v>
      </c>
      <c r="S16" s="5" t="s">
        <v>172</v>
      </c>
    </row>
    <row r="17" spans="1:19" ht="15.75" x14ac:dyDescent="0.25">
      <c r="A17" s="8" t="str">
        <f ca="1">INDIRECT(CONCATENATE("'Матрица'!",VLOOKUP('Учет. данные'!$B$6,Матрица!$A$2:$F$11,6,FALSE),ROW(Матрица!J6)))</f>
        <v>Ненецкому автономному округу</v>
      </c>
      <c r="C17" s="11" t="s">
        <v>264</v>
      </c>
      <c r="D17" s="12">
        <v>3</v>
      </c>
      <c r="E17" s="28">
        <v>4</v>
      </c>
      <c r="F17" s="27"/>
      <c r="J17" s="33" t="s">
        <v>172</v>
      </c>
      <c r="K17" s="33" t="s">
        <v>172</v>
      </c>
      <c r="L17" s="5" t="s">
        <v>172</v>
      </c>
      <c r="M17" s="17" t="s">
        <v>265</v>
      </c>
      <c r="N17" s="5" t="s">
        <v>172</v>
      </c>
      <c r="O17" s="5" t="s">
        <v>172</v>
      </c>
      <c r="P17" s="5" t="s">
        <v>172</v>
      </c>
      <c r="Q17" s="5" t="s">
        <v>172</v>
      </c>
      <c r="R17" s="5" t="s">
        <v>172</v>
      </c>
      <c r="S17" s="5" t="s">
        <v>172</v>
      </c>
    </row>
    <row r="18" spans="1:19" ht="15.75" x14ac:dyDescent="0.25">
      <c r="A18" s="8" t="str">
        <f ca="1">INDIRECT(CONCATENATE("'Матрица'!",VLOOKUP('Учет. данные'!$B$6,Матрица!$A$2:$F$11,6,FALSE),ROW(Матрица!J7)))</f>
        <v>Вологодской области</v>
      </c>
      <c r="C18" s="11" t="s">
        <v>266</v>
      </c>
      <c r="D18" s="12">
        <v>4</v>
      </c>
      <c r="J18" s="33" t="s">
        <v>172</v>
      </c>
      <c r="K18" s="33" t="s">
        <v>172</v>
      </c>
      <c r="L18" s="5" t="s">
        <v>172</v>
      </c>
      <c r="M18" s="17" t="s">
        <v>267</v>
      </c>
      <c r="N18" s="5" t="s">
        <v>172</v>
      </c>
      <c r="O18" s="5" t="s">
        <v>172</v>
      </c>
      <c r="P18" s="5" t="s">
        <v>172</v>
      </c>
      <c r="Q18" s="5" t="s">
        <v>172</v>
      </c>
      <c r="R18" s="5" t="s">
        <v>172</v>
      </c>
      <c r="S18" s="5" t="s">
        <v>172</v>
      </c>
    </row>
    <row r="19" spans="1:19" ht="15.75" x14ac:dyDescent="0.25">
      <c r="A19" s="8" t="str">
        <f ca="1">INDIRECT(CONCATENATE("'Матрица'!",VLOOKUP('Учет. данные'!$B$6,Матрица!$A$2:$F$11,6,FALSE),ROW(Матрица!J8)))</f>
        <v>Калининградской области</v>
      </c>
      <c r="C19" s="11" t="s">
        <v>268</v>
      </c>
      <c r="D19" s="12">
        <v>5</v>
      </c>
      <c r="J19" s="33" t="s">
        <v>172</v>
      </c>
      <c r="K19" s="33" t="s">
        <v>172</v>
      </c>
      <c r="L19" s="5" t="s">
        <v>172</v>
      </c>
      <c r="M19" s="17" t="s">
        <v>269</v>
      </c>
      <c r="N19" s="5" t="s">
        <v>172</v>
      </c>
      <c r="O19" s="5" t="s">
        <v>172</v>
      </c>
      <c r="P19" s="5" t="s">
        <v>172</v>
      </c>
      <c r="Q19" s="5" t="s">
        <v>172</v>
      </c>
      <c r="R19" s="5" t="s">
        <v>172</v>
      </c>
      <c r="S19" s="5" t="s">
        <v>172</v>
      </c>
    </row>
    <row r="20" spans="1:19" ht="15.75" x14ac:dyDescent="0.25">
      <c r="A20" s="8" t="str">
        <f ca="1">INDIRECT(CONCATENATE("'Матрица'!",VLOOKUP('Учет. данные'!$B$6,Матрица!$A$2:$F$11,6,FALSE),ROW(Матрица!J9)))</f>
        <v>Ленинградской области</v>
      </c>
      <c r="C20" s="11" t="s">
        <v>270</v>
      </c>
      <c r="D20" s="12">
        <v>6</v>
      </c>
      <c r="J20" s="33" t="s">
        <v>172</v>
      </c>
      <c r="K20" s="33" t="s">
        <v>172</v>
      </c>
      <c r="L20" s="5" t="s">
        <v>172</v>
      </c>
      <c r="M20" s="5" t="s">
        <v>172</v>
      </c>
      <c r="N20" s="5" t="s">
        <v>172</v>
      </c>
      <c r="O20" s="5" t="s">
        <v>172</v>
      </c>
      <c r="P20" s="5" t="s">
        <v>172</v>
      </c>
      <c r="Q20" s="5" t="s">
        <v>172</v>
      </c>
      <c r="R20" s="5" t="s">
        <v>172</v>
      </c>
      <c r="S20" s="5" t="s">
        <v>172</v>
      </c>
    </row>
    <row r="21" spans="1:19" ht="15.75" x14ac:dyDescent="0.25">
      <c r="A21" s="8" t="str">
        <f ca="1">INDIRECT(CONCATENATE("'Матрица'!",VLOOKUP('Учет. данные'!$B$6,Матрица!$A$2:$F$11,6,FALSE),ROW(Матрица!J10)))</f>
        <v>г. Санкт-Петербургу</v>
      </c>
      <c r="C21" s="11" t="s">
        <v>271</v>
      </c>
      <c r="D21" s="12">
        <v>7</v>
      </c>
      <c r="J21" s="34"/>
      <c r="K21" s="34"/>
    </row>
    <row r="22" spans="1:19" ht="15.75" x14ac:dyDescent="0.25">
      <c r="A22" s="8" t="str">
        <f ca="1">INDIRECT(CONCATENATE("'Матрица'!",VLOOKUP('Учет. данные'!$B$6,Матрица!$A$2:$F$11,6,FALSE),ROW(Матрица!J11)))</f>
        <v>Мурманской области</v>
      </c>
      <c r="C22" s="11" t="s">
        <v>272</v>
      </c>
      <c r="D22" s="12">
        <v>8</v>
      </c>
    </row>
    <row r="23" spans="1:19" ht="15.75" x14ac:dyDescent="0.25">
      <c r="A23" s="8" t="str">
        <f ca="1">INDIRECT(CONCATENATE("'Матрица'!",VLOOKUP('Учет. данные'!$B$6,Матрица!$A$2:$F$11,6,FALSE),ROW(Матрица!J12)))</f>
        <v>Новгородской области</v>
      </c>
      <c r="C23" s="11" t="s">
        <v>273</v>
      </c>
      <c r="D23" s="12">
        <v>9</v>
      </c>
    </row>
    <row r="24" spans="1:19" ht="15.75" x14ac:dyDescent="0.25">
      <c r="A24" s="8" t="str">
        <f ca="1">INDIRECT(CONCATENATE("'Матрица'!",VLOOKUP('Учет. данные'!$B$6,Матрица!$A$2:$F$11,6,FALSE),ROW(Матрица!J13)))</f>
        <v>Псковской области</v>
      </c>
      <c r="C24" s="11" t="s">
        <v>274</v>
      </c>
      <c r="D24" s="12">
        <v>10</v>
      </c>
    </row>
    <row r="25" spans="1:19" ht="15.75" x14ac:dyDescent="0.25">
      <c r="A25" s="8" t="str">
        <f ca="1">INDIRECT(CONCATENATE("'Матрица'!",VLOOKUP('Учет. данные'!$B$6,Матрица!$A$2:$F$11,6,FALSE),ROW(Матрица!J14)))</f>
        <v xml:space="preserve"> </v>
      </c>
      <c r="C25" s="11" t="s">
        <v>275</v>
      </c>
      <c r="D25" s="12">
        <v>11</v>
      </c>
    </row>
    <row r="26" spans="1:19" ht="15.75" x14ac:dyDescent="0.25">
      <c r="A26" s="8" t="str">
        <f ca="1">INDIRECT(CONCATENATE("'Матрица'!",VLOOKUP('Учет. данные'!$B$6,Матрица!$A$2:$F$11,6,FALSE),ROW(Матрица!J15)))</f>
        <v xml:space="preserve"> </v>
      </c>
      <c r="C26" s="13" t="s">
        <v>276</v>
      </c>
      <c r="D26" s="14">
        <v>12</v>
      </c>
      <c r="G26" s="29"/>
    </row>
    <row r="27" spans="1:19" x14ac:dyDescent="0.25">
      <c r="A27" s="8" t="str">
        <f ca="1">INDIRECT(CONCATENATE("'Матрица'!",VLOOKUP('Учет. данные'!$B$6,Матрица!$A$2:$F$11,6,FALSE),ROW(Матрица!J16)))</f>
        <v xml:space="preserve"> </v>
      </c>
    </row>
    <row r="28" spans="1:19" x14ac:dyDescent="0.25">
      <c r="A28" s="8" t="str">
        <f ca="1">INDIRECT(CONCATENATE("'Матрица'!",VLOOKUP('Учет. данные'!$B$6,Матрица!$A$2:$F$11,6,FALSE),ROW(Матрица!J17)))</f>
        <v xml:space="preserve"> </v>
      </c>
    </row>
    <row r="29" spans="1:19" x14ac:dyDescent="0.25">
      <c r="A29" s="8" t="str">
        <f ca="1">INDIRECT(CONCATENATE("'Матрица'!",VLOOKUP('Учет. данные'!$B$6,Матрица!$A$2:$F$11,6,FALSE),ROW(Матрица!J18)))</f>
        <v xml:space="preserve"> </v>
      </c>
    </row>
    <row r="30" spans="1:19" x14ac:dyDescent="0.25">
      <c r="A30" s="8" t="str">
        <f ca="1">INDIRECT(CONCATENATE("'Матрица'!",VLOOKUP('Учет. данные'!$B$6,Матрица!$A$2:$F$11,6,FALSE),ROW(Матрица!J19)))</f>
        <v xml:space="preserve"> </v>
      </c>
    </row>
    <row r="31" spans="1:19" x14ac:dyDescent="0.25">
      <c r="A31" s="8" t="str">
        <f ca="1">INDIRECT(CONCATENATE("'Матрица'!",VLOOKUP('Учет. данные'!$B$6,Матрица!$A$2:$F$11,6,FALSE),ROW(Матрица!J20)))</f>
        <v xml:space="preserve"> </v>
      </c>
    </row>
    <row r="32" spans="1:19" x14ac:dyDescent="0.25">
      <c r="F32"/>
    </row>
    <row r="33" spans="1:6" ht="15.75" x14ac:dyDescent="0.25">
      <c r="A33" s="15">
        <v>0</v>
      </c>
      <c r="B33" s="16">
        <v>0</v>
      </c>
    </row>
    <row r="34" spans="1:6" ht="15.75" x14ac:dyDescent="0.25">
      <c r="A34" s="17" t="s">
        <v>163</v>
      </c>
      <c r="B34" s="18">
        <v>1186</v>
      </c>
      <c r="C34" s="1" t="s">
        <v>277</v>
      </c>
      <c r="E34"/>
      <c r="F34"/>
    </row>
    <row r="35" spans="1:6" ht="15.75" x14ac:dyDescent="0.25">
      <c r="A35" s="17" t="s">
        <v>173</v>
      </c>
      <c r="B35" s="18">
        <v>1187</v>
      </c>
      <c r="C35" s="1" t="s">
        <v>277</v>
      </c>
      <c r="E35"/>
      <c r="F35"/>
    </row>
    <row r="36" spans="1:6" ht="15.75" x14ac:dyDescent="0.25">
      <c r="A36" s="17" t="s">
        <v>183</v>
      </c>
      <c r="B36" s="18">
        <v>1111</v>
      </c>
      <c r="C36" s="1" t="s">
        <v>277</v>
      </c>
      <c r="E36"/>
      <c r="F36"/>
    </row>
    <row r="37" spans="1:6" ht="15.75" x14ac:dyDescent="0.25">
      <c r="A37" s="17" t="s">
        <v>193</v>
      </c>
      <c r="B37" s="18">
        <v>111</v>
      </c>
      <c r="C37" s="1" t="s">
        <v>277</v>
      </c>
      <c r="E37"/>
      <c r="F37"/>
    </row>
    <row r="38" spans="1:6" ht="15.75" x14ac:dyDescent="0.25">
      <c r="A38" s="17" t="s">
        <v>203</v>
      </c>
      <c r="B38" s="18">
        <v>1119</v>
      </c>
      <c r="C38" s="1" t="s">
        <v>277</v>
      </c>
      <c r="E38"/>
      <c r="F38"/>
    </row>
    <row r="39" spans="1:6" ht="15.75" x14ac:dyDescent="0.25">
      <c r="A39" s="17" t="s">
        <v>213</v>
      </c>
      <c r="B39" s="18">
        <v>1127</v>
      </c>
      <c r="C39" s="1" t="s">
        <v>277</v>
      </c>
      <c r="E39"/>
      <c r="F39"/>
    </row>
    <row r="40" spans="1:6" ht="15.75" x14ac:dyDescent="0.25">
      <c r="A40" s="17" t="s">
        <v>223</v>
      </c>
      <c r="B40" s="18">
        <v>1141</v>
      </c>
      <c r="C40" s="1" t="s">
        <v>277</v>
      </c>
      <c r="E40"/>
      <c r="F40"/>
    </row>
    <row r="41" spans="1:6" ht="15.75" x14ac:dyDescent="0.25">
      <c r="A41" s="19" t="s">
        <v>232</v>
      </c>
      <c r="B41" s="18">
        <v>141</v>
      </c>
      <c r="C41" s="20" t="s">
        <v>277</v>
      </c>
      <c r="E41"/>
      <c r="F41"/>
    </row>
    <row r="42" spans="1:6" ht="15.75" x14ac:dyDescent="0.25">
      <c r="A42" s="17" t="s">
        <v>240</v>
      </c>
      <c r="B42" s="18">
        <v>1147</v>
      </c>
      <c r="C42" s="1" t="s">
        <v>277</v>
      </c>
      <c r="E42"/>
      <c r="F42"/>
    </row>
    <row r="43" spans="1:6" ht="15.75" x14ac:dyDescent="0.25">
      <c r="A43" s="17" t="s">
        <v>10</v>
      </c>
      <c r="B43" s="18">
        <v>1149</v>
      </c>
      <c r="C43" s="1" t="s">
        <v>277</v>
      </c>
      <c r="E43"/>
      <c r="F43"/>
    </row>
    <row r="44" spans="1:6" ht="15.75" x14ac:dyDescent="0.25">
      <c r="A44" s="17" t="s">
        <v>252</v>
      </c>
      <c r="B44" s="18">
        <v>1158</v>
      </c>
      <c r="C44" s="1" t="s">
        <v>277</v>
      </c>
      <c r="E44"/>
      <c r="F44"/>
    </row>
    <row r="45" spans="1:6" ht="15.75" x14ac:dyDescent="0.25">
      <c r="A45" s="21"/>
      <c r="B45" s="16"/>
      <c r="E45"/>
      <c r="F45"/>
    </row>
    <row r="46" spans="1:6" ht="15.75" x14ac:dyDescent="0.25">
      <c r="A46" s="17" t="s">
        <v>164</v>
      </c>
      <c r="B46" s="18">
        <v>1114</v>
      </c>
      <c r="C46" s="1" t="s">
        <v>277</v>
      </c>
      <c r="E46"/>
      <c r="F46"/>
    </row>
    <row r="47" spans="1:6" ht="15.75" x14ac:dyDescent="0.25">
      <c r="A47" s="17" t="s">
        <v>174</v>
      </c>
      <c r="B47" s="18">
        <v>1115</v>
      </c>
      <c r="C47" s="1" t="s">
        <v>277</v>
      </c>
      <c r="E47"/>
      <c r="F47"/>
    </row>
    <row r="48" spans="1:6" ht="15.75" x14ac:dyDescent="0.25">
      <c r="A48" s="17" t="s">
        <v>184</v>
      </c>
      <c r="B48" s="18">
        <v>1117</v>
      </c>
      <c r="C48" s="1" t="s">
        <v>277</v>
      </c>
      <c r="E48"/>
      <c r="F48"/>
    </row>
    <row r="49" spans="1:6" ht="15.75" x14ac:dyDescent="0.25">
      <c r="A49" s="17" t="s">
        <v>194</v>
      </c>
      <c r="B49" s="18">
        <v>1120</v>
      </c>
      <c r="C49" s="1" t="s">
        <v>277</v>
      </c>
      <c r="E49"/>
      <c r="F49"/>
    </row>
    <row r="50" spans="1:6" ht="15.75" x14ac:dyDescent="0.25">
      <c r="A50" s="17" t="s">
        <v>204</v>
      </c>
      <c r="B50" s="18">
        <v>1124</v>
      </c>
      <c r="C50" s="1" t="s">
        <v>277</v>
      </c>
      <c r="E50"/>
      <c r="F50"/>
    </row>
    <row r="51" spans="1:6" ht="15.75" x14ac:dyDescent="0.25">
      <c r="A51" s="17" t="s">
        <v>214</v>
      </c>
      <c r="B51" s="18">
        <v>1129</v>
      </c>
      <c r="C51" s="1" t="s">
        <v>277</v>
      </c>
      <c r="E51"/>
      <c r="F51"/>
    </row>
    <row r="52" spans="1:6" ht="15.75" x14ac:dyDescent="0.25">
      <c r="A52" s="17" t="s">
        <v>224</v>
      </c>
      <c r="B52" s="18">
        <v>1134</v>
      </c>
      <c r="C52" s="1" t="s">
        <v>277</v>
      </c>
      <c r="E52"/>
      <c r="F52"/>
    </row>
    <row r="53" spans="1:6" ht="15.75" x14ac:dyDescent="0.25">
      <c r="A53" s="17" t="s">
        <v>233</v>
      </c>
      <c r="B53" s="18">
        <v>1138</v>
      </c>
      <c r="C53" s="1" t="s">
        <v>277</v>
      </c>
      <c r="E53"/>
      <c r="F53"/>
    </row>
    <row r="54" spans="1:6" ht="15.75" x14ac:dyDescent="0.25">
      <c r="A54" s="17" t="s">
        <v>241</v>
      </c>
      <c r="B54" s="18">
        <v>1142</v>
      </c>
      <c r="C54" s="1" t="s">
        <v>277</v>
      </c>
      <c r="E54"/>
      <c r="F54"/>
    </row>
    <row r="55" spans="1:6" ht="15.75" x14ac:dyDescent="0.25">
      <c r="A55" s="17" t="s">
        <v>245</v>
      </c>
      <c r="B55" s="18">
        <v>1146</v>
      </c>
      <c r="C55" s="1" t="s">
        <v>277</v>
      </c>
      <c r="E55"/>
      <c r="F55"/>
    </row>
    <row r="56" spans="1:6" ht="15.75" x14ac:dyDescent="0.25">
      <c r="A56" s="17" t="s">
        <v>253</v>
      </c>
      <c r="B56" s="18">
        <v>1154</v>
      </c>
      <c r="C56" s="1" t="s">
        <v>277</v>
      </c>
      <c r="E56"/>
      <c r="F56"/>
    </row>
    <row r="57" spans="1:6" ht="15.75" x14ac:dyDescent="0.25">
      <c r="A57" s="17" t="s">
        <v>256</v>
      </c>
      <c r="B57" s="18">
        <v>1161</v>
      </c>
      <c r="C57" s="1" t="s">
        <v>277</v>
      </c>
      <c r="E57"/>
      <c r="F57"/>
    </row>
    <row r="58" spans="1:6" ht="15.75" x14ac:dyDescent="0.25">
      <c r="A58" s="17" t="s">
        <v>259</v>
      </c>
      <c r="B58" s="18">
        <v>1166</v>
      </c>
      <c r="C58" s="1" t="s">
        <v>277</v>
      </c>
      <c r="E58"/>
      <c r="F58"/>
    </row>
    <row r="59" spans="1:6" ht="15.75" x14ac:dyDescent="0.25">
      <c r="A59" s="17" t="s">
        <v>262</v>
      </c>
      <c r="B59" s="18">
        <v>1168</v>
      </c>
      <c r="C59" s="1" t="s">
        <v>277</v>
      </c>
      <c r="E59"/>
      <c r="F59"/>
    </row>
    <row r="60" spans="1:6" ht="15.75" x14ac:dyDescent="0.25">
      <c r="A60" s="17" t="s">
        <v>265</v>
      </c>
      <c r="B60" s="18">
        <v>1128</v>
      </c>
      <c r="C60" s="1" t="s">
        <v>277</v>
      </c>
      <c r="E60"/>
      <c r="F60"/>
    </row>
    <row r="61" spans="1:6" ht="15.75" x14ac:dyDescent="0.25">
      <c r="A61" s="17" t="s">
        <v>267</v>
      </c>
      <c r="B61" s="18">
        <v>1170</v>
      </c>
      <c r="C61" s="1" t="s">
        <v>277</v>
      </c>
      <c r="E61"/>
      <c r="F61"/>
    </row>
    <row r="62" spans="1:6" ht="15.75" x14ac:dyDescent="0.25">
      <c r="A62" s="17" t="s">
        <v>269</v>
      </c>
      <c r="B62" s="18">
        <v>1178</v>
      </c>
      <c r="C62" s="1" t="s">
        <v>277</v>
      </c>
      <c r="E62"/>
      <c r="F62"/>
    </row>
    <row r="63" spans="1:6" ht="15.75" x14ac:dyDescent="0.25">
      <c r="A63" s="21"/>
      <c r="B63" s="22"/>
      <c r="E63"/>
      <c r="F63"/>
    </row>
    <row r="64" spans="1:6" ht="15.75" x14ac:dyDescent="0.25">
      <c r="A64" s="17" t="s">
        <v>165</v>
      </c>
      <c r="B64" s="18">
        <v>1180</v>
      </c>
      <c r="C64" s="1" t="s">
        <v>277</v>
      </c>
      <c r="E64"/>
      <c r="F64"/>
    </row>
    <row r="65" spans="1:6" ht="15.75" x14ac:dyDescent="0.25">
      <c r="A65" s="17" t="s">
        <v>175</v>
      </c>
      <c r="B65" s="18">
        <v>1188</v>
      </c>
      <c r="C65" s="1" t="s">
        <v>277</v>
      </c>
      <c r="E65"/>
      <c r="F65"/>
    </row>
    <row r="66" spans="1:6" ht="15.75" x14ac:dyDescent="0.25">
      <c r="A66" s="17" t="s">
        <v>185</v>
      </c>
      <c r="B66" s="18">
        <v>1189</v>
      </c>
      <c r="C66" s="1" t="s">
        <v>277</v>
      </c>
      <c r="E66"/>
      <c r="F66"/>
    </row>
    <row r="67" spans="1:6" ht="15.75" x14ac:dyDescent="0.25">
      <c r="A67" s="17" t="s">
        <v>195</v>
      </c>
      <c r="B67" s="18">
        <v>1192</v>
      </c>
      <c r="C67" s="1" t="s">
        <v>277</v>
      </c>
      <c r="E67"/>
      <c r="F67"/>
    </row>
    <row r="68" spans="1:6" ht="15.75" x14ac:dyDescent="0.25">
      <c r="A68" s="17" t="s">
        <v>205</v>
      </c>
      <c r="B68" s="18">
        <v>1194</v>
      </c>
      <c r="C68" s="1" t="s">
        <v>277</v>
      </c>
      <c r="E68"/>
      <c r="F68"/>
    </row>
    <row r="69" spans="1:6" ht="15.75" x14ac:dyDescent="0.25">
      <c r="A69" s="17" t="s">
        <v>215</v>
      </c>
      <c r="B69" s="18">
        <v>1197</v>
      </c>
      <c r="C69" s="1" t="s">
        <v>277</v>
      </c>
    </row>
    <row r="70" spans="1:6" ht="15.75" x14ac:dyDescent="0.25">
      <c r="A70" s="17" t="s">
        <v>225</v>
      </c>
      <c r="B70" s="18">
        <v>1157</v>
      </c>
      <c r="C70" s="1" t="s">
        <v>277</v>
      </c>
    </row>
    <row r="71" spans="1:6" ht="15.75" x14ac:dyDescent="0.25">
      <c r="A71" s="17" t="s">
        <v>234</v>
      </c>
      <c r="B71" s="18">
        <v>1133</v>
      </c>
      <c r="C71" s="1" t="s">
        <v>277</v>
      </c>
    </row>
    <row r="72" spans="1:6" ht="15.75" x14ac:dyDescent="0.25">
      <c r="A72" s="17" t="s">
        <v>242</v>
      </c>
      <c r="B72" s="18">
        <v>1122</v>
      </c>
      <c r="C72" s="1" t="s">
        <v>277</v>
      </c>
    </row>
    <row r="73" spans="1:6" ht="15.75" x14ac:dyDescent="0.25">
      <c r="A73" s="17" t="s">
        <v>246</v>
      </c>
      <c r="B73" s="18">
        <v>1153</v>
      </c>
      <c r="C73" s="1" t="s">
        <v>277</v>
      </c>
    </row>
    <row r="74" spans="1:6" ht="15.75" x14ac:dyDescent="0.25">
      <c r="A74" s="17" t="s">
        <v>254</v>
      </c>
      <c r="B74" s="18">
        <v>1156</v>
      </c>
      <c r="C74" s="1" t="s">
        <v>277</v>
      </c>
    </row>
    <row r="75" spans="1:6" ht="15.75" x14ac:dyDescent="0.25">
      <c r="A75" s="17" t="s">
        <v>257</v>
      </c>
      <c r="B75" s="18">
        <v>1136</v>
      </c>
      <c r="C75" s="1" t="s">
        <v>277</v>
      </c>
    </row>
    <row r="76" spans="1:6" ht="15.75" x14ac:dyDescent="0.25">
      <c r="A76" s="17" t="s">
        <v>260</v>
      </c>
      <c r="B76" s="18">
        <v>1163</v>
      </c>
      <c r="C76" s="1" t="s">
        <v>277</v>
      </c>
    </row>
    <row r="77" spans="1:6" ht="15.75" x14ac:dyDescent="0.25">
      <c r="A77" s="17" t="s">
        <v>263</v>
      </c>
      <c r="B77" s="18">
        <v>1173</v>
      </c>
      <c r="C77" s="1" t="s">
        <v>277</v>
      </c>
    </row>
    <row r="78" spans="1:6" ht="15.75" x14ac:dyDescent="0.25">
      <c r="A78" s="21"/>
      <c r="B78" s="16"/>
    </row>
    <row r="79" spans="1:6" ht="15.75" x14ac:dyDescent="0.25">
      <c r="A79" s="17" t="s">
        <v>166</v>
      </c>
      <c r="B79" s="18">
        <v>1137</v>
      </c>
      <c r="C79" s="1" t="s">
        <v>277</v>
      </c>
    </row>
    <row r="80" spans="1:6" ht="15.75" x14ac:dyDescent="0.25">
      <c r="A80" s="17" t="s">
        <v>176</v>
      </c>
      <c r="B80" s="18">
        <v>1165</v>
      </c>
      <c r="C80" s="1" t="s">
        <v>277</v>
      </c>
    </row>
    <row r="81" spans="1:3" ht="15.75" x14ac:dyDescent="0.25">
      <c r="A81" s="17" t="s">
        <v>186</v>
      </c>
      <c r="B81" s="18">
        <v>1171</v>
      </c>
      <c r="C81" s="1" t="s">
        <v>277</v>
      </c>
    </row>
    <row r="82" spans="1:3" ht="15.75" x14ac:dyDescent="0.25">
      <c r="A82" s="17" t="s">
        <v>196</v>
      </c>
      <c r="B82" s="18">
        <v>171</v>
      </c>
      <c r="C82" s="1" t="s">
        <v>277</v>
      </c>
    </row>
    <row r="83" spans="1:3" ht="15.75" x14ac:dyDescent="0.25">
      <c r="A83" s="17" t="s">
        <v>206</v>
      </c>
      <c r="B83" s="18">
        <v>172</v>
      </c>
      <c r="C83" s="1" t="s">
        <v>277</v>
      </c>
    </row>
    <row r="84" spans="1:3" ht="15.75" x14ac:dyDescent="0.25">
      <c r="A84" s="17" t="s">
        <v>216</v>
      </c>
      <c r="B84" s="18">
        <v>1175</v>
      </c>
      <c r="C84" s="1" t="s">
        <v>277</v>
      </c>
    </row>
    <row r="85" spans="1:3" ht="15.75" x14ac:dyDescent="0.25">
      <c r="A85" s="21"/>
      <c r="B85" s="16"/>
    </row>
    <row r="86" spans="1:3" ht="15.75" x14ac:dyDescent="0.25">
      <c r="A86" s="17" t="s">
        <v>167</v>
      </c>
      <c r="B86" s="18">
        <v>1179</v>
      </c>
      <c r="C86" s="1" t="s">
        <v>277</v>
      </c>
    </row>
    <row r="87" spans="1:3" ht="15.75" x14ac:dyDescent="0.25">
      <c r="A87" s="17" t="s">
        <v>177</v>
      </c>
      <c r="B87" s="18">
        <v>1185</v>
      </c>
      <c r="C87" s="1" t="s">
        <v>277</v>
      </c>
    </row>
    <row r="88" spans="1:3" ht="15.75" x14ac:dyDescent="0.25">
      <c r="A88" s="17" t="s">
        <v>187</v>
      </c>
      <c r="B88" s="18">
        <v>1103</v>
      </c>
      <c r="C88" s="1" t="s">
        <v>277</v>
      </c>
    </row>
    <row r="89" spans="1:3" ht="15.75" x14ac:dyDescent="0.25">
      <c r="A89" s="17" t="s">
        <v>197</v>
      </c>
      <c r="B89" s="18">
        <v>1112</v>
      </c>
      <c r="C89" s="1" t="s">
        <v>277</v>
      </c>
    </row>
    <row r="90" spans="1:3" ht="15.75" x14ac:dyDescent="0.25">
      <c r="A90" s="17" t="s">
        <v>207</v>
      </c>
      <c r="B90" s="18">
        <v>1118</v>
      </c>
      <c r="C90" s="1" t="s">
        <v>277</v>
      </c>
    </row>
    <row r="91" spans="1:3" ht="15.75" x14ac:dyDescent="0.25">
      <c r="A91" s="17" t="s">
        <v>217</v>
      </c>
      <c r="B91" s="18">
        <v>1160</v>
      </c>
      <c r="C91" s="1" t="s">
        <v>277</v>
      </c>
    </row>
    <row r="92" spans="1:3" ht="15.75" x14ac:dyDescent="0.25">
      <c r="A92" s="35" t="s">
        <v>226</v>
      </c>
      <c r="B92" s="37">
        <v>1162</v>
      </c>
      <c r="C92" s="20" t="s">
        <v>277</v>
      </c>
    </row>
    <row r="93" spans="1:3" ht="15.75" x14ac:dyDescent="0.25">
      <c r="A93" s="35" t="s">
        <v>235</v>
      </c>
      <c r="B93" s="37">
        <v>1167</v>
      </c>
      <c r="C93" s="20" t="s">
        <v>277</v>
      </c>
    </row>
    <row r="94" spans="1:3" ht="15.75" x14ac:dyDescent="0.25">
      <c r="A94" s="21"/>
      <c r="B94" s="16"/>
    </row>
    <row r="95" spans="1:3" ht="15.75" x14ac:dyDescent="0.25">
      <c r="A95" s="17" t="s">
        <v>168</v>
      </c>
      <c r="B95" s="18">
        <v>1182</v>
      </c>
      <c r="C95" s="1" t="s">
        <v>277</v>
      </c>
    </row>
    <row r="96" spans="1:3" ht="15.75" x14ac:dyDescent="0.25">
      <c r="A96" s="17" t="s">
        <v>178</v>
      </c>
      <c r="B96" s="18">
        <v>1183</v>
      </c>
      <c r="C96" s="1" t="s">
        <v>277</v>
      </c>
    </row>
    <row r="97" spans="1:3" ht="15.75" x14ac:dyDescent="0.25">
      <c r="A97" s="17" t="s">
        <v>188</v>
      </c>
      <c r="B97" s="18">
        <v>1191</v>
      </c>
      <c r="C97" s="1" t="s">
        <v>277</v>
      </c>
    </row>
    <row r="98" spans="1:3" ht="15.75" x14ac:dyDescent="0.25">
      <c r="A98" s="17" t="s">
        <v>198</v>
      </c>
      <c r="B98" s="18">
        <v>1190</v>
      </c>
      <c r="C98" s="1" t="s">
        <v>277</v>
      </c>
    </row>
    <row r="99" spans="1:3" ht="15.75" x14ac:dyDescent="0.25">
      <c r="A99" s="17" t="s">
        <v>208</v>
      </c>
      <c r="B99" s="18">
        <v>1174</v>
      </c>
      <c r="C99" s="1" t="s">
        <v>277</v>
      </c>
    </row>
    <row r="100" spans="1:3" ht="15.75" x14ac:dyDescent="0.25">
      <c r="A100" s="17" t="s">
        <v>218</v>
      </c>
      <c r="B100" s="18">
        <v>1196</v>
      </c>
      <c r="C100" s="1" t="s">
        <v>277</v>
      </c>
    </row>
    <row r="101" spans="1:3" ht="15.75" x14ac:dyDescent="0.25">
      <c r="A101" s="17" t="s">
        <v>227</v>
      </c>
      <c r="B101" s="18">
        <v>1107</v>
      </c>
      <c r="C101" s="1" t="s">
        <v>277</v>
      </c>
    </row>
    <row r="102" spans="1:3" ht="15.75" x14ac:dyDescent="0.25">
      <c r="A102" s="21"/>
      <c r="B102" s="16"/>
    </row>
    <row r="103" spans="1:3" ht="15.75" x14ac:dyDescent="0.25">
      <c r="A103" s="17" t="s">
        <v>169</v>
      </c>
      <c r="B103" s="18">
        <v>1184</v>
      </c>
      <c r="C103" s="1" t="s">
        <v>277</v>
      </c>
    </row>
    <row r="104" spans="1:3" ht="15.75" x14ac:dyDescent="0.25">
      <c r="A104" s="17" t="s">
        <v>179</v>
      </c>
      <c r="B104" s="18">
        <v>1193</v>
      </c>
      <c r="C104" s="1" t="s">
        <v>277</v>
      </c>
    </row>
    <row r="105" spans="1:3" ht="15.75" x14ac:dyDescent="0.25">
      <c r="A105" s="17" t="s">
        <v>189</v>
      </c>
      <c r="B105" s="18">
        <v>1195</v>
      </c>
      <c r="C105" s="1" t="s">
        <v>277</v>
      </c>
    </row>
    <row r="106" spans="1:3" ht="15.75" x14ac:dyDescent="0.25">
      <c r="A106" s="17" t="s">
        <v>199</v>
      </c>
      <c r="B106" s="18">
        <v>1101</v>
      </c>
      <c r="C106" s="1" t="s">
        <v>277</v>
      </c>
    </row>
    <row r="107" spans="1:3" ht="15.75" x14ac:dyDescent="0.25">
      <c r="A107" s="17" t="s">
        <v>209</v>
      </c>
      <c r="B107" s="18">
        <v>1104</v>
      </c>
      <c r="C107" s="1" t="s">
        <v>277</v>
      </c>
    </row>
    <row r="108" spans="1:3" ht="15.75" x14ac:dyDescent="0.25">
      <c r="A108" s="17" t="s">
        <v>219</v>
      </c>
      <c r="B108" s="18">
        <v>1125</v>
      </c>
      <c r="C108" s="1" t="s">
        <v>277</v>
      </c>
    </row>
    <row r="109" spans="1:3" ht="15.75" x14ac:dyDescent="0.25">
      <c r="A109" s="17" t="s">
        <v>228</v>
      </c>
      <c r="B109" s="18">
        <v>1132</v>
      </c>
      <c r="C109" s="1" t="s">
        <v>277</v>
      </c>
    </row>
    <row r="110" spans="1:3" ht="15.75" x14ac:dyDescent="0.25">
      <c r="A110" s="17" t="s">
        <v>236</v>
      </c>
      <c r="B110" s="18">
        <v>1150</v>
      </c>
      <c r="C110" s="1" t="s">
        <v>277</v>
      </c>
    </row>
    <row r="111" spans="1:3" ht="15.75" x14ac:dyDescent="0.25">
      <c r="A111" s="17" t="s">
        <v>243</v>
      </c>
      <c r="B111" s="18">
        <v>1152</v>
      </c>
      <c r="C111" s="1" t="s">
        <v>277</v>
      </c>
    </row>
    <row r="112" spans="1:3" ht="15.75" x14ac:dyDescent="0.25">
      <c r="A112" s="17" t="s">
        <v>247</v>
      </c>
      <c r="B112" s="18">
        <v>1169</v>
      </c>
      <c r="C112" s="1" t="s">
        <v>277</v>
      </c>
    </row>
    <row r="113" spans="1:6" ht="15.75" x14ac:dyDescent="0.25">
      <c r="A113" s="21"/>
      <c r="B113" s="16"/>
    </row>
    <row r="114" spans="1:6" ht="15.75" x14ac:dyDescent="0.25">
      <c r="A114" s="17" t="s">
        <v>170</v>
      </c>
      <c r="B114" s="18">
        <v>1198</v>
      </c>
      <c r="C114" s="1" t="s">
        <v>277</v>
      </c>
    </row>
    <row r="115" spans="1:6" ht="15.75" x14ac:dyDescent="0.25">
      <c r="A115" s="17" t="s">
        <v>180</v>
      </c>
      <c r="B115" s="18">
        <v>1130</v>
      </c>
      <c r="C115" s="1" t="s">
        <v>277</v>
      </c>
    </row>
    <row r="116" spans="1:6" ht="15.75" x14ac:dyDescent="0.25">
      <c r="A116" s="17" t="s">
        <v>190</v>
      </c>
      <c r="B116" s="18">
        <v>1105</v>
      </c>
      <c r="C116" s="1" t="s">
        <v>277</v>
      </c>
    </row>
    <row r="117" spans="1:6" ht="15.75" x14ac:dyDescent="0.25">
      <c r="A117" s="17" t="s">
        <v>200</v>
      </c>
      <c r="B117" s="18">
        <v>1108</v>
      </c>
      <c r="C117" s="1" t="s">
        <v>277</v>
      </c>
    </row>
    <row r="118" spans="1:6" ht="15.75" x14ac:dyDescent="0.25">
      <c r="A118" s="17" t="s">
        <v>210</v>
      </c>
      <c r="B118" s="18">
        <v>1110</v>
      </c>
      <c r="C118" s="1" t="s">
        <v>277</v>
      </c>
    </row>
    <row r="119" spans="1:6" ht="15.75" x14ac:dyDescent="0.25">
      <c r="A119" s="17" t="s">
        <v>220</v>
      </c>
      <c r="B119" s="18">
        <v>1144</v>
      </c>
      <c r="C119" s="1" t="s">
        <v>277</v>
      </c>
    </row>
    <row r="120" spans="1:6" ht="15.75" x14ac:dyDescent="0.25">
      <c r="A120" s="17" t="s">
        <v>229</v>
      </c>
      <c r="B120" s="38">
        <v>1164</v>
      </c>
      <c r="C120" s="1" t="s">
        <v>277</v>
      </c>
    </row>
    <row r="121" spans="1:6" ht="15.75" x14ac:dyDescent="0.25">
      <c r="A121" s="17" t="s">
        <v>237</v>
      </c>
      <c r="B121" s="18">
        <v>1199</v>
      </c>
      <c r="C121" s="1" t="s">
        <v>277</v>
      </c>
    </row>
    <row r="122" spans="1:6" ht="15.75" x14ac:dyDescent="0.25">
      <c r="A122" s="17" t="s">
        <v>244</v>
      </c>
      <c r="B122" s="18">
        <v>1177</v>
      </c>
      <c r="C122" s="1" t="s">
        <v>277</v>
      </c>
    </row>
    <row r="123" spans="1:6" ht="15.75" x14ac:dyDescent="0.25">
      <c r="A123" s="39" t="s">
        <v>248</v>
      </c>
      <c r="B123" s="40">
        <v>1181</v>
      </c>
      <c r="C123" s="41" t="s">
        <v>277</v>
      </c>
    </row>
    <row r="124" spans="1:6" ht="15.75" x14ac:dyDescent="0.25">
      <c r="A124" s="39" t="s">
        <v>255</v>
      </c>
      <c r="B124" s="40">
        <v>1176</v>
      </c>
      <c r="C124" s="41" t="s">
        <v>277</v>
      </c>
    </row>
    <row r="125" spans="1:6" x14ac:dyDescent="0.25">
      <c r="A125" s="8"/>
      <c r="B125" s="8"/>
    </row>
    <row r="126" spans="1:6" ht="15.75" x14ac:dyDescent="0.25">
      <c r="A126" s="32" t="s">
        <v>162</v>
      </c>
      <c r="B126" s="42">
        <v>1145</v>
      </c>
      <c r="C126" s="20" t="s">
        <v>277</v>
      </c>
      <c r="E126"/>
      <c r="F126"/>
    </row>
    <row r="127" spans="1:6" ht="15.75" x14ac:dyDescent="0.25">
      <c r="A127" s="32" t="s">
        <v>161</v>
      </c>
      <c r="B127" s="42">
        <v>8888</v>
      </c>
      <c r="C127" s="20" t="s">
        <v>278</v>
      </c>
      <c r="E127"/>
      <c r="F127"/>
    </row>
    <row r="128" spans="1:6" x14ac:dyDescent="0.25">
      <c r="E128"/>
      <c r="F128"/>
    </row>
    <row r="129" spans="5:6" x14ac:dyDescent="0.25">
      <c r="E129"/>
      <c r="F129"/>
    </row>
  </sheetData>
  <dataValidations count="1">
    <dataValidation type="list" allowBlank="1" showInputMessage="1" showErrorMessage="1" sqref="H25">
      <formula1>Мес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Учет. данные</vt:lpstr>
      <vt:lpstr>6_ГПН</vt:lpstr>
      <vt:lpstr>Матрица</vt:lpstr>
      <vt:lpstr>'6_ГПН'!Заголовки_для_печати</vt:lpstr>
      <vt:lpstr>Квартал</vt:lpstr>
      <vt:lpstr>Матрица!Мес</vt:lpstr>
      <vt:lpstr>'6_ГПН'!Область_печати</vt:lpstr>
      <vt:lpstr>'Учет. данные'!Область_печати</vt:lpstr>
      <vt:lpstr>Матрица!Полугодие</vt:lpstr>
      <vt:lpstr>РЦ</vt:lpstr>
      <vt:lpstr>Субъекты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Тютюнник Денис Яковлевич</cp:lastModifiedBy>
  <dcterms:created xsi:type="dcterms:W3CDTF">2006-09-29T11:33:00Z</dcterms:created>
  <dcterms:modified xsi:type="dcterms:W3CDTF">2023-12-28T11:06:09Z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